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theme/themeOverride1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7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filterPrivacy="1" updateLinks="never" defaultThemeVersion="124226"/>
  <xr:revisionPtr revIDLastSave="0" documentId="13_ncr:1_{B72C8BFF-8F10-40A0-8350-B160AE6D93CC}" xr6:coauthVersionLast="47" xr6:coauthVersionMax="47" xr10:uidLastSave="{00000000-0000-0000-0000-000000000000}"/>
  <bookViews>
    <workbookView xWindow="-120" yWindow="-120" windowWidth="29040" windowHeight="16440" tabRatio="819" xr2:uid="{00000000-000D-0000-FFFF-FFFF00000000}"/>
  </bookViews>
  <sheets>
    <sheet name="Strona tytułowa" sheetId="4" r:id="rId1"/>
    <sheet name="Spis treści" sheetId="5" r:id="rId2"/>
    <sheet name="Nota metodyczna" sheetId="6" r:id="rId3"/>
    <sheet name="1. Liczba deklaracji" sheetId="23" r:id="rId4"/>
    <sheet name="2. Umowy OT" sheetId="8" r:id="rId5"/>
    <sheet name="3. Podróżni OT" sheetId="20" r:id="rId6"/>
    <sheet name="podsumowanie" sheetId="22" state="hidden" r:id="rId7"/>
    <sheet name="4. Umowy i Podróżni PUNPUT" sheetId="19" r:id="rId8"/>
    <sheet name="5. Liczba umów na miesiąc" sheetId="16" r:id="rId9"/>
    <sheet name="6. Niewypłacalności" sheetId="13" r:id="rId10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localSheetId="7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localSheetId="7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localSheetId="7" hidden="1">#REF!</definedName>
    <definedName name="_AMO_SingleObject_455945871__A1" hidden="1">#REF!</definedName>
    <definedName name="_AMO_XmlVersion" hidden="1">"'1'"</definedName>
    <definedName name="_xlnm.Print_Area" localSheetId="3">'1. Liczba deklaracji'!$A$1:$N$41</definedName>
    <definedName name="_xlnm.Print_Area" localSheetId="8">'5. Liczba umów na miesiąc'!$A$1:$Y$50</definedName>
    <definedName name="_xlnm.Print_Area" localSheetId="9">'6. Niewypłacalności'!$A$1:$R$54</definedName>
    <definedName name="_xlnm.Print_Area" localSheetId="2">'Nota metodyczna'!$B$1:$B$38</definedName>
    <definedName name="_xlnm.Print_Area" localSheetId="1">'Spis treści'!$A$1:$E$25</definedName>
    <definedName name="_xlnm.Print_Area" localSheetId="0">'Strona tytułowa'!$B$1:$B$49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44" i="16" l="1"/>
  <c r="L44" i="16"/>
  <c r="M44" i="16"/>
  <c r="B39" i="16"/>
  <c r="E20" i="23" l="1"/>
  <c r="F44" i="16"/>
  <c r="G44" i="16"/>
  <c r="H44" i="16"/>
  <c r="I44" i="16"/>
  <c r="J44" i="16"/>
  <c r="E44" i="16"/>
  <c r="D20" i="23" l="1"/>
  <c r="D19" i="23"/>
  <c r="E19" i="23"/>
  <c r="C39" i="16"/>
  <c r="D39" i="16"/>
  <c r="E39" i="16"/>
  <c r="F39" i="16"/>
  <c r="G39" i="16"/>
  <c r="H39" i="16"/>
  <c r="I39" i="16"/>
  <c r="J39" i="16"/>
  <c r="K39" i="16"/>
  <c r="L39" i="16"/>
  <c r="M39" i="16"/>
  <c r="D44" i="16"/>
  <c r="C44" i="16"/>
  <c r="B44" i="16"/>
  <c r="M43" i="16"/>
  <c r="L43" i="16"/>
  <c r="K43" i="16"/>
  <c r="J43" i="16"/>
  <c r="I43" i="16"/>
  <c r="H43" i="16"/>
  <c r="G43" i="16"/>
  <c r="F43" i="16"/>
  <c r="E43" i="16"/>
  <c r="D43" i="16"/>
  <c r="C43" i="16"/>
  <c r="B43" i="16"/>
  <c r="M42" i="16"/>
  <c r="L42" i="16"/>
  <c r="K42" i="16"/>
  <c r="J42" i="16"/>
  <c r="I42" i="16"/>
  <c r="H42" i="16"/>
  <c r="G42" i="16"/>
  <c r="F42" i="16"/>
  <c r="E42" i="16"/>
  <c r="D42" i="16"/>
  <c r="C42" i="16"/>
  <c r="B42" i="16"/>
  <c r="M41" i="16"/>
  <c r="L41" i="16"/>
  <c r="K41" i="16"/>
  <c r="J41" i="16"/>
  <c r="I41" i="16"/>
  <c r="H41" i="16"/>
  <c r="G41" i="16"/>
  <c r="F41" i="16"/>
  <c r="E41" i="16"/>
  <c r="D41" i="16"/>
  <c r="C41" i="16"/>
  <c r="B41" i="16"/>
  <c r="M40" i="16"/>
  <c r="L40" i="16"/>
  <c r="K40" i="16"/>
  <c r="J40" i="16"/>
  <c r="I40" i="16"/>
  <c r="H40" i="16"/>
  <c r="G40" i="16"/>
  <c r="F40" i="16"/>
  <c r="E40" i="16"/>
  <c r="D40" i="16"/>
  <c r="C40" i="16"/>
  <c r="B40" i="16"/>
  <c r="D18" i="23"/>
  <c r="E18" i="23"/>
  <c r="F18" i="23"/>
  <c r="F19" i="23"/>
  <c r="F17" i="23"/>
  <c r="E17" i="23"/>
  <c r="D17" i="23"/>
  <c r="M27" i="23"/>
  <c r="L27" i="23"/>
  <c r="K27" i="23"/>
  <c r="J27" i="23"/>
  <c r="I27" i="23"/>
  <c r="M26" i="23"/>
  <c r="L26" i="23"/>
  <c r="K26" i="23"/>
  <c r="J26" i="23"/>
  <c r="M25" i="23"/>
  <c r="L25" i="23"/>
  <c r="K25" i="23"/>
  <c r="J25" i="23"/>
  <c r="D18" i="22" l="1"/>
  <c r="D17" i="22"/>
  <c r="C18" i="22"/>
  <c r="C17" i="22"/>
  <c r="C20" i="22" s="1"/>
  <c r="B18" i="22"/>
  <c r="B17" i="22"/>
  <c r="B20" i="22" s="1"/>
  <c r="D4" i="22"/>
  <c r="D3" i="22"/>
  <c r="C4" i="22"/>
  <c r="C3" i="22"/>
  <c r="B4" i="22"/>
  <c r="B3" i="22"/>
  <c r="D24" i="22" l="1"/>
  <c r="D27" i="22"/>
  <c r="C24" i="22"/>
  <c r="D19" i="22"/>
  <c r="C19" i="22"/>
  <c r="D13" i="22"/>
  <c r="D20" i="22"/>
  <c r="B19" i="22"/>
  <c r="B21" i="22" s="1"/>
  <c r="D5" i="22"/>
  <c r="W38" i="22" s="1"/>
  <c r="C5" i="22"/>
  <c r="V38" i="22" s="1"/>
  <c r="B5" i="22"/>
  <c r="U38" i="22" s="1"/>
  <c r="U63" i="22"/>
  <c r="W63" i="22"/>
  <c r="V61" i="22"/>
  <c r="W61" i="22"/>
  <c r="U61" i="22"/>
  <c r="U32" i="22"/>
  <c r="U45" i="22" s="1"/>
  <c r="U33" i="22"/>
  <c r="U46" i="22" s="1"/>
  <c r="U34" i="22"/>
  <c r="U47" i="22" s="1"/>
  <c r="U35" i="22"/>
  <c r="U36" i="22"/>
  <c r="U49" i="22" s="1"/>
  <c r="V32" i="22"/>
  <c r="V33" i="22"/>
  <c r="V46" i="22" s="1"/>
  <c r="V34" i="22"/>
  <c r="V47" i="22" s="1"/>
  <c r="V35" i="22"/>
  <c r="V48" i="22" s="1"/>
  <c r="V36" i="22"/>
  <c r="V49" i="22" s="1"/>
  <c r="V31" i="22"/>
  <c r="W32" i="22"/>
  <c r="W45" i="22" s="1"/>
  <c r="W33" i="22"/>
  <c r="W46" i="22" s="1"/>
  <c r="W34" i="22"/>
  <c r="W35" i="22"/>
  <c r="W36" i="22"/>
  <c r="W49" i="22" s="1"/>
  <c r="W31" i="22"/>
  <c r="U31" i="22"/>
  <c r="B6" i="22"/>
  <c r="C6" i="22"/>
  <c r="D6" i="22"/>
  <c r="D28" i="22" l="1"/>
  <c r="C25" i="22"/>
  <c r="D25" i="22"/>
  <c r="C21" i="22"/>
  <c r="D21" i="22"/>
  <c r="C7" i="22"/>
  <c r="C11" i="22"/>
  <c r="D7" i="22"/>
  <c r="D11" i="22"/>
  <c r="D14" i="22"/>
  <c r="B7" i="22"/>
  <c r="W64" i="22"/>
  <c r="U64" i="22"/>
  <c r="V37" i="22"/>
  <c r="U37" i="22"/>
  <c r="W37" i="22"/>
  <c r="W48" i="22"/>
  <c r="U44" i="22"/>
  <c r="U48" i="22"/>
  <c r="V45" i="22"/>
  <c r="W44" i="22"/>
  <c r="W47" i="22"/>
  <c r="V44" i="22"/>
  <c r="C10" i="22"/>
  <c r="D10" i="22"/>
  <c r="Z35" i="22" l="1"/>
  <c r="X35" i="22"/>
  <c r="W50" i="22"/>
  <c r="Y32" i="22"/>
  <c r="Y34" i="22"/>
  <c r="Y31" i="22"/>
  <c r="Y33" i="22"/>
  <c r="Y36" i="22"/>
  <c r="Y35" i="22"/>
  <c r="Z31" i="22"/>
  <c r="Z32" i="22"/>
  <c r="Z34" i="22"/>
  <c r="Z36" i="22"/>
  <c r="Z33" i="22"/>
  <c r="X31" i="22"/>
  <c r="X36" i="22"/>
  <c r="X34" i="22"/>
  <c r="X33" i="22"/>
  <c r="X32" i="22"/>
  <c r="U50" i="22"/>
  <c r="V50" i="22"/>
  <c r="Z44" i="22" l="1"/>
  <c r="Z58" i="22"/>
  <c r="Z61" i="22"/>
  <c r="Z55" i="22"/>
  <c r="Z59" i="22"/>
  <c r="Z57" i="22"/>
  <c r="Z60" i="22"/>
  <c r="Z56" i="22"/>
  <c r="Z46" i="22"/>
  <c r="Z45" i="22"/>
  <c r="Y45" i="22"/>
  <c r="Y56" i="22"/>
  <c r="Y55" i="22"/>
  <c r="Y57" i="22"/>
  <c r="Y60" i="22"/>
  <c r="Y58" i="22"/>
  <c r="Y59" i="22"/>
  <c r="Y61" i="22"/>
  <c r="Z48" i="22"/>
  <c r="X56" i="22"/>
  <c r="X59" i="22"/>
  <c r="X57" i="22"/>
  <c r="X60" i="22"/>
  <c r="X55" i="22"/>
  <c r="X58" i="22"/>
  <c r="X61" i="22"/>
  <c r="Z49" i="22"/>
  <c r="Z47" i="22"/>
  <c r="X45" i="22"/>
  <c r="X49" i="22"/>
  <c r="X47" i="22"/>
  <c r="X46" i="22"/>
  <c r="Y48" i="22"/>
  <c r="Y49" i="22"/>
  <c r="Y46" i="22"/>
  <c r="Y47" i="22"/>
  <c r="X44" i="22"/>
  <c r="Y44" i="22"/>
  <c r="X48" i="22"/>
</calcChain>
</file>

<file path=xl/sharedStrings.xml><?xml version="1.0" encoding="utf-8"?>
<sst xmlns="http://schemas.openxmlformats.org/spreadsheetml/2006/main" count="585" uniqueCount="251">
  <si>
    <t xml:space="preserve">BIULETYN INFORMACYJNY </t>
  </si>
  <si>
    <t>TURYSTYCZNY FUNDUSZ GWARANCYJNY</t>
  </si>
  <si>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</si>
  <si>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</si>
  <si>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</si>
  <si>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</si>
  <si>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</si>
  <si>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</si>
  <si>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</si>
  <si>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</si>
  <si>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</si>
  <si>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</si>
  <si>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</si>
  <si>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</si>
  <si>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</si>
  <si>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</si>
  <si>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</si>
  <si>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umowy:</t>
  </si>
  <si>
    <t>Nazwa Firmy</t>
  </si>
  <si>
    <t>Numer Ewidencyjny</t>
  </si>
  <si>
    <t>Wysokość zabezpieczenia finansowego</t>
  </si>
  <si>
    <t>Województwo</t>
  </si>
  <si>
    <t>Data</t>
  </si>
  <si>
    <t>Korekta</t>
  </si>
  <si>
    <t>Przekazane</t>
  </si>
  <si>
    <t>Q1 2018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</si>
  <si>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</si>
  <si>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</si>
  <si>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</si>
  <si>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</si>
  <si>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</si>
  <si>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</si>
  <si>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</si>
  <si>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</si>
  <si>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</si>
  <si>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</si>
  <si>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</si>
  <si>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</si>
  <si>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185 459,40 PLN</t>
  </si>
  <si>
    <t>123 639,60 PLN</t>
  </si>
  <si>
    <t>luty 2018</t>
  </si>
  <si>
    <t>kwiecień 2018</t>
  </si>
  <si>
    <t>czerwiec 2018</t>
  </si>
  <si>
    <t>830 000 PLN</t>
  </si>
  <si>
    <t>28 000 EUR</t>
  </si>
  <si>
    <t>lipiec 2017</t>
  </si>
  <si>
    <t>7 000 EUR</t>
  </si>
  <si>
    <t>Q1</t>
  </si>
  <si>
    <t>Q2</t>
  </si>
  <si>
    <t>Q3</t>
  </si>
  <si>
    <t>Q4</t>
  </si>
  <si>
    <t>pomorskie</t>
  </si>
  <si>
    <t>kujawsko-pomorskie</t>
  </si>
  <si>
    <t>lubuskie</t>
  </si>
  <si>
    <t>wielkopolskie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</si>
  <si>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OT</t>
    </r>
    <r>
      <rPr>
        <sz val="12"/>
        <color theme="1"/>
        <rFont val="Calibri"/>
        <family val="2"/>
        <charset val="238"/>
        <scheme val="minor"/>
      </rPr>
      <t xml:space="preserve"> - Organizator Turystyki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</si>
  <si>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 i pozaeuropejskich z wykorzystaniem transportu lotniczego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</si>
  <si>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6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</si>
  <si>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VI OT</t>
    </r>
    <r>
      <rPr>
        <sz val="12"/>
        <color theme="1"/>
        <rFont val="Calibri"/>
        <family val="2"/>
        <charset val="238"/>
        <scheme val="minor"/>
      </rPr>
      <t xml:space="preserve"> - Terytorium państw mających lądową granicę z RP, a w przypadku Federacji Rosyjskiej w obrębie obwodu kaliningradzkiego oraz na terytorium RP, bez względu na realizację lub brak realizacji usługi transportowej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</si>
  <si>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 PUNPUT </t>
    </r>
    <r>
      <rPr>
        <sz val="12"/>
        <color theme="1"/>
        <rFont val="Calibri"/>
        <family val="2"/>
        <charset val="238"/>
        <scheme val="minor"/>
      </rPr>
      <t>- Terytorium państw pozaeuropejskich, jeżeli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</si>
  <si>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II PUNPUT </t>
    </r>
    <r>
      <rPr>
        <sz val="12"/>
        <color theme="1"/>
        <rFont val="Calibri"/>
        <family val="2"/>
        <charset val="238"/>
        <scheme val="minor"/>
      </rPr>
      <t>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</si>
  <si>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jest realizowana usługa transportowa, z wyłączeniem pkt 5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</si>
  <si>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IV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5</t>
    </r>
  </si>
  <si>
    <t>dział V</t>
  </si>
  <si>
    <t>dział VI</t>
  </si>
  <si>
    <t>Q3 2018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</si>
  <si>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 z wykorzystaniem innego środka transportu niż transport lotniczy w ramach przewozu czarterowego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</si>
  <si>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</si>
  <si>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IV OT - </t>
    </r>
    <r>
      <rPr>
        <sz val="12"/>
        <color theme="1"/>
        <rFont val="Calibri"/>
        <family val="2"/>
        <charset val="238"/>
        <scheme val="minor"/>
      </rPr>
      <t xml:space="preserve">Terytorium państw europejskich z wykorzystaniem innego środka transportu niż transport lotniczy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</si>
  <si>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PUNPUT</t>
    </r>
    <r>
      <rPr>
        <sz val="12"/>
        <color theme="1"/>
        <rFont val="Calibri"/>
        <family val="2"/>
        <charset val="238"/>
        <scheme val="minor"/>
      </rPr>
      <t xml:space="preserve"> -Terytorium państw mających lądową granicę z RP, a w przypadku Federacji Rosyjskiej w obrębie obwodu kaliningradzkiego oraz terytorium RP, bez względu na realizację lub brak realizacji usługi transportowej</t>
    </r>
  </si>
  <si>
    <t>1 200 000 PLN</t>
  </si>
  <si>
    <t>dolnośląskie</t>
  </si>
  <si>
    <t>wrzesień 2018</t>
  </si>
  <si>
    <t>Q2 2018</t>
  </si>
  <si>
    <r>
      <t>--</t>
    </r>
    <r>
      <rPr>
        <b/>
        <sz val="12"/>
        <color theme="1"/>
        <rFont val="Calibri"/>
        <family val="2"/>
        <charset val="238"/>
        <scheme val="minor"/>
      </rPr>
      <t xml:space="preserve"> D</t>
    </r>
    <r>
      <rPr>
        <b/>
        <sz val="12"/>
        <color indexed="8"/>
        <rFont val="Calibri"/>
        <family val="2"/>
        <charset val="238"/>
        <scheme val="minor"/>
      </rPr>
      <t>ział I -</t>
    </r>
    <r>
      <rPr>
        <sz val="12"/>
        <color theme="1"/>
        <rFont val="Calibri"/>
        <family val="2"/>
        <charset val="238"/>
        <scheme val="minor"/>
      </rPr>
      <t xml:space="preserve"> Imprezy turystyczne na terytorium państw europejskich i pozaeuropejskich z wykorzystaniem transportu lotniczego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</si>
  <si>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>ział II</t>
    </r>
    <r>
      <rPr>
        <sz val="12"/>
        <color theme="1"/>
        <rFont val="Calibri"/>
        <family val="2"/>
        <charset val="238"/>
        <scheme val="minor"/>
      </rPr>
      <t xml:space="preserve">  - Imprezy turystyczne na terytorium państw pozaeuropejskich z wykorzystaniem innego środka transportu niż transport lotniczy w ramach przewozu czarterowego</t>
    </r>
  </si>
  <si>
    <r>
      <t xml:space="preserve">-- </t>
    </r>
    <r>
      <rPr>
        <b/>
        <sz val="12"/>
        <color rgb="FF000000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III </t>
    </r>
    <r>
      <rPr>
        <sz val="12"/>
        <color indexed="8"/>
        <rFont val="Calibri"/>
        <family val="2"/>
        <charset val="238"/>
        <scheme val="minor"/>
      </rPr>
      <t>- Imprezy turystyczne na terytorium państw europejskich z wykorzystaniem innego środka transportu niż transport lotniczy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</si>
  <si>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IV </t>
    </r>
    <r>
      <rPr>
        <sz val="12"/>
        <color indexed="8"/>
        <rFont val="Calibri"/>
        <family val="2"/>
        <charset val="238"/>
        <scheme val="minor"/>
      </rPr>
      <t>-</t>
    </r>
    <r>
      <rPr>
        <sz val="12"/>
        <color theme="1"/>
        <rFont val="Calibri"/>
        <family val="2"/>
        <charset val="238"/>
        <scheme val="minor"/>
      </rPr>
      <t xml:space="preserve"> Imprezy turystyczne na terytorium krajów mających lądową granicę z RP, a w przypadku Federacji Rosyjskiej – w obrębie obszaru obwodu kaliningradzkiego oraz imprezy turystyczne na terytorium RP, w tym imprezy zagranicznej turystyki przyjazdowej</t>
    </r>
  </si>
  <si>
    <t>Tabela 2.2. Liczba umów OT od 1. lipca 2018 roku w podziale na działy, kwartały oraz przekazane i korekta</t>
  </si>
  <si>
    <t xml:space="preserve">Rysunek 2.2. Liczba umów OT od 1. lipca 2018 roku w podziale na działy i kwartały </t>
  </si>
  <si>
    <t>Tabela 2.1. Liczba umów do 30. czerwca 2018 roku w podziale na działy, kwartały oraz przekazane i korekta</t>
  </si>
  <si>
    <t>6. Niewypłacalności</t>
  </si>
  <si>
    <t>5. Liczba umów w podziale na miesiące</t>
  </si>
  <si>
    <t>2. Liczba umów OT</t>
  </si>
  <si>
    <t>3. Liczba podróżnych OT</t>
  </si>
  <si>
    <t>4. Liczba umów i podróżnych PUNPUT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</si>
  <si>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Turystyczny Fundusz Gwarancyjny działa na mocy ustawy z dnia 24 listopada 2017 r. o imprezach turystycznych i powiązanych usługach turystycznych (Dz. U. z 2017 r. poz. 2361 z późn. zm.). Turystyczny Fundusz Gwarancyjny gromadzi dane dotyczące liczby i rodzaju zawartych w danym miesiącu umów o udział w imprezie turystycznej oraz umów z przedsiębiorcą ułatwiającym nabywanie powiązanych usług turystycznych oraz liczby podróżnych objętych tymi umowami. Dodatkowo gromadzone są informacje na temat liczby umów i liczby podróżnych, 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</si>
  <si>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Do 30 czerwca 2018 r. obowiązywało rozróżnienie zakresu terytorialnego wykonywanej działalności na 4 działy:</t>
  </si>
  <si>
    <t>Od 1 lipca 2018 r. obowiązuje następujące rozróżnienie działalności wykonywanej przez przedsiębiorców turystycznych: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</si>
  <si>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PUNPUT</t>
    </r>
    <r>
      <rPr>
        <sz val="12"/>
        <color theme="1"/>
        <rFont val="Calibri"/>
        <family val="2"/>
        <charset val="238"/>
        <scheme val="minor"/>
      </rPr>
      <t xml:space="preserve"> - Przedsiębiorca Ułatwiający Nabywanie Powiązanych Usług Turystycznych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</si>
  <si>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z którymi organizator turystyki lub przedsiębiorca ułatwiający nabywanie powiązanych usług turystycznych zawarł umowę w danym miesiącu, z uwzględnieniem chcarakteru wykonywanej działalności, rodzaju usługi, miejsca realizacji imprezy turystycznej lub powiązanej usługi turystycznej, sposobu transportu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</si>
  <si>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</si>
  <si>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Tabela 3.1. Liczba Podróżnych do 30. czerwca 2018 roku w podziale na działy, kwartały oraz przekazane i korekta</t>
  </si>
  <si>
    <t>Tabela 3.2. Liczba Podróżnych OT od 1. lipca 2018 roku w podziale na działy, kwartały oraz przekazane i korekta</t>
  </si>
  <si>
    <t>Rysunek 2.1. Liczba umów do 30. czerwca 2018 roku w podziale na działy i kwartały</t>
  </si>
  <si>
    <t>Rysunek 3.1. Liczba Podróżnych do 30. czerwca 2018 roku w podziale na działy i kwartały</t>
  </si>
  <si>
    <t xml:space="preserve">Rysunek 3.2. Liczba Podróżnych OT od 1. lipca 2018 roku w podziale na działy i kwartały </t>
  </si>
  <si>
    <t xml:space="preserve">Tabela 4.1. Liczba umów PUNPUT w podziale na działy, kwartały oraz przekazane i korekta </t>
  </si>
  <si>
    <t>Rysunek 4.1. Liczba umów PUNPUT w podziale na działy i kwartały</t>
  </si>
  <si>
    <t>Tabela 4.2. Liczba Podróżnych PUNPUT w podziale na działy, kwartały oraz przekazane i korekta</t>
  </si>
  <si>
    <t>Rysunek 4.2. Liczba Podróżnych PUNPUT w podziale na działy i kwartały</t>
  </si>
  <si>
    <t>Q4 2018</t>
  </si>
  <si>
    <t>Tabela 5.1. Łączna liczba umów w podziale na miesiące</t>
  </si>
  <si>
    <t>Tabela 6.1. Niewypłacalności w 2017 roku</t>
  </si>
  <si>
    <t>Tabela 6.2. Niewypłacalności w 2018 roku</t>
  </si>
  <si>
    <t>Tabela 1.1. Liczba deklaracji złożonych za poszczególne kwartały</t>
  </si>
  <si>
    <t>Rysunek 1.1. Liczba deklaracji złożonych za poszczególne kwartały z linią trendu.</t>
  </si>
  <si>
    <t>Trend 2019</t>
  </si>
  <si>
    <t>Q1 2019</t>
  </si>
  <si>
    <t>Lp.</t>
  </si>
  <si>
    <t>1.</t>
  </si>
  <si>
    <t>2.</t>
  </si>
  <si>
    <t xml:space="preserve">Biuro Turystyczno-Usługowe "GRO-TOUR" W. T. Piotrkiewicz Spółka jawna </t>
  </si>
  <si>
    <t>Centrum Szkoleniowo-Konsultacyjne Logos Wiesław Scheller</t>
  </si>
  <si>
    <t>REJSCLUB.PL Zbigniew Kąkol</t>
  </si>
  <si>
    <t>Biuro Turystyczno – Usługowe GROMADA GORZÓW Reneusz Wachol</t>
  </si>
  <si>
    <t>MARTIN Przedsiębiorstwo Turystyczne Beata Tyczyńska Paweł Tyczyński sp. j.</t>
  </si>
  <si>
    <t xml:space="preserve">Millennium Travel International Sp. z o.o. </t>
  </si>
  <si>
    <t>3.</t>
  </si>
  <si>
    <t>4.</t>
  </si>
  <si>
    <t>BIURO TURYSTYKI "WYCIECZKA" JERZY SOCHACKI</t>
  </si>
  <si>
    <t>Dybowski Tomasz Przedsiębiorstwo Handlowo Usługowe VOYAGER, Biuro Turystyczne VOYAGER</t>
  </si>
  <si>
    <t>ROBERT OCHWAT OLIMP-CENTRUM PROMOCJI I LAST MINUTE</t>
  </si>
  <si>
    <t>łódzkie</t>
  </si>
  <si>
    <t>małopolskie</t>
  </si>
  <si>
    <t>luty 2019</t>
  </si>
  <si>
    <t>marzec 2019</t>
  </si>
  <si>
    <t>208 505 PLN</t>
  </si>
  <si>
    <t>116 762,80 PLN</t>
  </si>
  <si>
    <t>1 800 000 PLN</t>
  </si>
  <si>
    <t>Q2 2019</t>
  </si>
  <si>
    <t>BIURO PODRÓŻY "MALTUR" Andrzej Kiermasz</t>
  </si>
  <si>
    <t>331 177,5 PLN</t>
  </si>
  <si>
    <t>maj 2019</t>
  </si>
  <si>
    <t>Q3 2019</t>
  </si>
  <si>
    <t>5.</t>
  </si>
  <si>
    <t>6.</t>
  </si>
  <si>
    <t>7.</t>
  </si>
  <si>
    <t>8.</t>
  </si>
  <si>
    <t>MEDITERRANEUM SPÓŁKA Z OGRANICZONĄ ODPOWIEDZIALNOŚCIĄ</t>
  </si>
  <si>
    <t>KUCIERSKI ŁUKASZ "STEJA TRAVEL"</t>
  </si>
  <si>
    <t>KAMA TOURS Sławomir Dziewulski</t>
  </si>
  <si>
    <t>NECKERMANN POLSKA BIURO PODRÓŻY SPÓŁKA Z OGRANICZONĄ ODPOWIEDZIALNOŚCIĄ</t>
  </si>
  <si>
    <t>lipiec 2019</t>
  </si>
  <si>
    <t>wrzesień 2019</t>
  </si>
  <si>
    <t>mazowieckie</t>
  </si>
  <si>
    <t>lubelskie</t>
  </si>
  <si>
    <t>śląskie</t>
  </si>
  <si>
    <t>1 260 000 PLN</t>
  </si>
  <si>
    <t>911 939,20 PLN</t>
  </si>
  <si>
    <t>215 080 PLN</t>
  </si>
  <si>
    <t>25 000 000 PLN</t>
  </si>
  <si>
    <t>9.</t>
  </si>
  <si>
    <t>BIURO TURYSTYCZNE "MISTRAL" DANIEL WOJNICKI SPÓŁKA JAWNA</t>
  </si>
  <si>
    <t>550 000 PLN</t>
  </si>
  <si>
    <t>10.</t>
  </si>
  <si>
    <t>BIURO PODRÓŻY JADENAWYCIECZKE.PL ALEKSANDRA OBRĘBSKA</t>
  </si>
  <si>
    <t>październik 2019</t>
  </si>
  <si>
    <t>Q4 2019</t>
  </si>
  <si>
    <t>11.</t>
  </si>
  <si>
    <t>BIURO PODRÓŻY AKTIV TOURS REISEN SPÓŁKA Z OGRANICZONĄ ODPOWIEDZIALNOŚCIĄ</t>
  </si>
  <si>
    <t>405 000 PLN</t>
  </si>
  <si>
    <t>grudzień 2019</t>
  </si>
  <si>
    <t>Tabela 6.3. Niewypłacalności w 2019 roku</t>
  </si>
  <si>
    <t xml:space="preserve">TOURASIA POLSKA SPÓŁKA AKCYJNA </t>
  </si>
  <si>
    <t>kwiecień 2020</t>
  </si>
  <si>
    <t>607 800 PLN</t>
  </si>
  <si>
    <t>Q1 2020</t>
  </si>
  <si>
    <t>Q2 2020</t>
  </si>
  <si>
    <t>Etykiety wierszy</t>
  </si>
  <si>
    <t>Suma z SUM(T2.LICZBAUMOW)</t>
  </si>
  <si>
    <t>Etykiety kolumn</t>
  </si>
  <si>
    <t xml:space="preserve">AKTYWNI + LESZEK KOBYŁECKI </t>
  </si>
  <si>
    <t>czerwiec 2020</t>
  </si>
  <si>
    <t>BIURO PODRÓŻY CELTUR KATARZYNA UMŻYŃSKA</t>
  </si>
  <si>
    <t xml:space="preserve">Biuro Podróży RUTA TOUR s.c. Zuzanna Zygmunt Tomasz Ruta </t>
  </si>
  <si>
    <t>lipiec 2020</t>
  </si>
  <si>
    <t>32 262 PLN</t>
  </si>
  <si>
    <t>120 444,8 PLN</t>
  </si>
  <si>
    <t>Q3 2020</t>
  </si>
  <si>
    <t>Biuro Turystyczne Ka-Ma Katarzyna Stein</t>
  </si>
  <si>
    <t>sierpień 2020</t>
  </si>
  <si>
    <t>180 667 PLN</t>
  </si>
  <si>
    <t>PRESTIGE TRAVEL Joanna Dołmatow</t>
  </si>
  <si>
    <t>podlaskie</t>
  </si>
  <si>
    <t>wrzesień 2020</t>
  </si>
  <si>
    <t>19 357 PLN</t>
  </si>
  <si>
    <t>Biuro Podróży HERMES TRAVEL Zawada Katarzyna Monika</t>
  </si>
  <si>
    <t>listopad 2020</t>
  </si>
  <si>
    <t>350 000 PLN</t>
  </si>
  <si>
    <t>Aleksandra Zakroczymska AGENCJA TURYSTYCZNA TRAF II</t>
  </si>
  <si>
    <t>19 157 PLN</t>
  </si>
  <si>
    <t>Q4 2020</t>
  </si>
  <si>
    <t>Q1 2021</t>
  </si>
  <si>
    <t>Tabela 6.4. Niewypłacalności w 2020 roku</t>
  </si>
  <si>
    <t>Tabela 6.5. Niewypłacalności w 2021 roku</t>
  </si>
  <si>
    <t>BAJA TEAM Jarosław Lewiński</t>
  </si>
  <si>
    <t>styczeń 2021</t>
  </si>
  <si>
    <t>322 620 PLN</t>
  </si>
  <si>
    <t>Trend 2020</t>
  </si>
  <si>
    <t>Q2 2021</t>
  </si>
  <si>
    <t>świętokrzyskie</t>
  </si>
  <si>
    <t>maj 2021</t>
  </si>
  <si>
    <t>Q3 2021</t>
  </si>
  <si>
    <t>375 309 PLN</t>
  </si>
  <si>
    <t>listopad 2021</t>
  </si>
  <si>
    <t>840 000 PLN</t>
  </si>
  <si>
    <t>280 000 PLN</t>
  </si>
  <si>
    <t>wrzesień 2021</t>
  </si>
  <si>
    <t>październik 2021</t>
  </si>
  <si>
    <t>Q4 2021</t>
  </si>
  <si>
    <t>Fundacja Harcerstwa Centrum Wychowania Morskiego ZHP</t>
  </si>
  <si>
    <t>191 037 PLN</t>
  </si>
  <si>
    <t>810 000 PLN</t>
  </si>
  <si>
    <t>opolskie</t>
  </si>
  <si>
    <t>grudzień 2021</t>
  </si>
  <si>
    <t>48 000 PLN</t>
  </si>
  <si>
    <t>Rysunek 5.1. Średnia liczba Podróżnych przypadająca na jedną umowę w podziale na miesiące</t>
  </si>
  <si>
    <t xml:space="preserve">        Rysunek 5.2. Łączna liczba umów w podziale na miesiące</t>
  </si>
  <si>
    <t>DAPIK Sp. z o.o.</t>
  </si>
  <si>
    <t>LICZBA KLIENTÓW</t>
  </si>
  <si>
    <t>OT</t>
  </si>
  <si>
    <t>razem</t>
  </si>
  <si>
    <t>zmiana</t>
  </si>
  <si>
    <t>21/20</t>
  </si>
  <si>
    <t>20/19</t>
  </si>
  <si>
    <t>19/18</t>
  </si>
  <si>
    <t>LICZBA umów (zawarte-korekty)</t>
  </si>
  <si>
    <t>21/19</t>
  </si>
  <si>
    <t>korekta</t>
  </si>
  <si>
    <t>z zawartych</t>
  </si>
  <si>
    <t>tych co wyjechali</t>
  </si>
  <si>
    <t>Trend 2021</t>
  </si>
  <si>
    <t>Q1 2022</t>
  </si>
  <si>
    <t>119 198 PLN</t>
  </si>
  <si>
    <t>styczeń 2022</t>
  </si>
  <si>
    <t>INTER BLOCK LTD sp. z o.o.</t>
  </si>
  <si>
    <t xml:space="preserve"> Biuro Podróży Gold Tour sp. z o.o.</t>
  </si>
  <si>
    <t>Biuro Podróży "Mistral" sp. z o.o.</t>
  </si>
  <si>
    <t>Przedsiębiorstwo Turystyczno Handlowe "Janter" sp. z o.o.</t>
  </si>
  <si>
    <t>Grupa TUR-MEDIA sp. z o.o.</t>
  </si>
  <si>
    <t>Mouzenidis Travel sp. z o.o.</t>
  </si>
  <si>
    <t>Tabela 6.6. Niewypłacalności w 2022 roku</t>
  </si>
  <si>
    <t>Q2 2022</t>
  </si>
  <si>
    <t>Trend 2022</t>
  </si>
  <si>
    <t>Q3 2022</t>
  </si>
  <si>
    <t>IV kwartał 2022 r.</t>
  </si>
  <si>
    <t>Q4 2022</t>
  </si>
  <si>
    <t>SILESIAADDICT SPÓŁKA Z OGRANICZONĄ ODPOWIEDZIALNOŚCIĄ</t>
  </si>
  <si>
    <t>wrzesień 2022</t>
  </si>
  <si>
    <t>4. Przedstawione zestawienia przygotowane zostały według stanu bazy na dzień 27.01.2023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</si>
</sst>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-* #,##0\ _z_ł_-;\-* #,##0\ _z_ł_-;_-* &quot;-&quot;??\ _z_ł_-;_-@_-"/>
    <numFmt numFmtId="166" formatCode="_-* #,##0.00\ _z_ł_-;\-* #,##0.00\ _z_ł_-;_-* &quot;-&quot;??\ _z_ł_-;_-@_-"/>
    <numFmt numFmtId="167" formatCode="_(* #,##0_);_(* \(#,##0\);_(* &quot;-&quot;??_);_(@_)"/>
    <numFmt numFmtId="168" formatCode="0.0%"/>
  </numFmts>
  <fonts count="5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8"/>
      <name val="Calibri"/>
      <family val="2"/>
      <scheme val="minor"/>
    </font>
    <font>
      <sz val="11"/>
      <name val="Dialog"/>
    </font>
    <font>
      <b/>
      <sz val="11"/>
      <name val="Czcionka tekstu podstawowego"/>
      <charset val="238"/>
    </font>
    <font>
      <sz val="11"/>
      <color theme="0"/>
      <name val="Dialog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67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hair">
        <color theme="3"/>
      </left>
      <right style="thin">
        <color indexed="64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 style="hair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theme="3"/>
      </left>
      <right style="thin">
        <color indexed="64"/>
      </right>
      <top/>
      <bottom/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hair">
        <color rgb="FF1F497D"/>
      </right>
      <top/>
      <bottom style="hair">
        <color rgb="FF1F497D"/>
      </bottom>
      <diagonal/>
    </border>
    <border>
      <left style="medium">
        <color indexed="64"/>
      </left>
      <right style="hair">
        <color rgb="FF1F497D"/>
      </right>
      <top style="medium">
        <color indexed="64"/>
      </top>
      <bottom style="hair">
        <color rgb="FF1F497D"/>
      </bottom>
      <diagonal/>
    </border>
    <border>
      <left style="hair">
        <color theme="3"/>
      </left>
      <right/>
      <top/>
      <bottom style="medium">
        <color indexed="64"/>
      </bottom>
      <diagonal/>
    </border>
    <border>
      <left/>
      <right style="hair">
        <color theme="3"/>
      </right>
      <top/>
      <bottom style="medium">
        <color indexed="64"/>
      </bottom>
      <diagonal/>
    </border>
    <border>
      <left style="hair">
        <color theme="3"/>
      </left>
      <right style="hair">
        <color theme="3"/>
      </right>
      <top/>
      <bottom style="medium">
        <color indexed="64"/>
      </bottom>
      <diagonal/>
    </border>
    <border>
      <left style="dashed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/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/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theme="3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/>
      <top style="hair">
        <color indexed="64"/>
      </top>
      <bottom/>
      <diagonal/>
    </border>
    <border>
      <left style="hair">
        <color theme="3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theme="3"/>
      </right>
      <top style="hair">
        <color theme="3"/>
      </top>
      <bottom/>
      <diagonal/>
    </border>
    <border>
      <left style="medium">
        <color indexed="64"/>
      </left>
      <right style="hair">
        <color theme="3"/>
      </right>
      <top style="hair">
        <color theme="3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medium">
        <color indexed="64"/>
      </bottom>
      <diagonal/>
    </border>
    <border>
      <left/>
      <right style="hair">
        <color theme="3"/>
      </right>
      <top style="hair">
        <color theme="3"/>
      </top>
      <bottom style="medium">
        <color indexed="64"/>
      </bottom>
      <diagonal/>
    </border>
    <border>
      <left style="hair">
        <color theme="3"/>
      </left>
      <right style="medium">
        <color indexed="64"/>
      </right>
      <top style="hair">
        <color theme="3"/>
      </top>
      <bottom style="medium">
        <color indexed="64"/>
      </bottom>
      <diagonal/>
    </border>
  </borders>
  <cellStyleXfs count="86">
    <xf numFmtId="0" fontId="0" fillId="0" borderId="0"/>
    <xf numFmtId="0" fontId="25" fillId="0" borderId="0"/>
    <xf numFmtId="0" fontId="30" fillId="0" borderId="0"/>
    <xf numFmtId="0" fontId="32" fillId="0" borderId="0" applyNumberFormat="0" applyFill="0" applyBorder="0" applyAlignment="0" applyProtection="0">
      <alignment vertical="top"/>
      <protection locked="0"/>
    </xf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4" fillId="0" borderId="0"/>
    <xf numFmtId="0" fontId="23" fillId="0" borderId="0"/>
    <xf numFmtId="164" fontId="43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2" fillId="0" borderId="0"/>
    <xf numFmtId="0" fontId="19" fillId="0" borderId="0"/>
    <xf numFmtId="9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9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9" fillId="0" borderId="0"/>
    <xf numFmtId="0" fontId="18" fillId="0" borderId="0"/>
    <xf numFmtId="0" fontId="43" fillId="0" borderId="0"/>
    <xf numFmtId="0" fontId="18" fillId="0" borderId="0"/>
    <xf numFmtId="9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8" fillId="0" borderId="0"/>
    <xf numFmtId="0" fontId="16" fillId="0" borderId="0"/>
    <xf numFmtId="0" fontId="43" fillId="0" borderId="0"/>
    <xf numFmtId="0" fontId="16" fillId="0" borderId="0"/>
    <xf numFmtId="9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164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</cellStyleXfs>
  <cellXfs count="273">
    <xf numFmtId="0" fontId="0" fillId="0" borderId="0" xfId="0"/>
    <xf numFmtId="0" fontId="25" fillId="2" borderId="0" xfId="1" applyFill="1"/>
    <xf numFmtId="0" fontId="25" fillId="3" borderId="0" xfId="1" applyFill="1"/>
    <xf numFmtId="0" fontId="28" fillId="2" borderId="0" xfId="2" applyFont="1" applyFill="1"/>
    <xf numFmtId="0" fontId="30" fillId="2" borderId="0" xfId="2" applyFill="1"/>
    <xf numFmtId="0" fontId="31" fillId="3" borderId="0" xfId="2" applyFont="1" applyFill="1"/>
    <xf numFmtId="0" fontId="33" fillId="2" borderId="0" xfId="2" applyFont="1" applyFill="1"/>
    <xf numFmtId="0" fontId="32" fillId="2" borderId="0" xfId="3" applyFill="1" applyAlignment="1" applyProtection="1"/>
    <xf numFmtId="0" fontId="25" fillId="0" borderId="0" xfId="1"/>
    <xf numFmtId="0" fontId="29" fillId="2" borderId="0" xfId="1" applyFont="1" applyFill="1"/>
    <xf numFmtId="0" fontId="36" fillId="4" borderId="10" xfId="1" applyFont="1" applyFill="1" applyBorder="1" applyAlignment="1">
      <alignment horizontal="left" vertical="center"/>
    </xf>
    <xf numFmtId="0" fontId="25" fillId="7" borderId="0" xfId="1" applyFill="1"/>
    <xf numFmtId="0" fontId="28" fillId="7" borderId="0" xfId="1" applyFont="1" applyFill="1" applyAlignment="1">
      <alignment horizontal="center" wrapText="1"/>
    </xf>
    <xf numFmtId="0" fontId="29" fillId="7" borderId="0" xfId="1" applyFont="1" applyFill="1" applyAlignment="1">
      <alignment horizontal="center"/>
    </xf>
    <xf numFmtId="0" fontId="40" fillId="2" borderId="0" xfId="2" applyFont="1" applyFill="1"/>
    <xf numFmtId="0" fontId="41" fillId="3" borderId="0" xfId="3" applyFont="1" applyFill="1" applyAlignment="1" applyProtection="1"/>
    <xf numFmtId="165" fontId="0" fillId="2" borderId="13" xfId="5" applyNumberFormat="1" applyFont="1" applyFill="1" applyBorder="1" applyAlignment="1">
      <alignment horizontal="center"/>
    </xf>
    <xf numFmtId="165" fontId="0" fillId="2" borderId="14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6" xfId="5" applyNumberFormat="1" applyFont="1" applyFill="1" applyBorder="1" applyAlignment="1">
      <alignment horizontal="center"/>
    </xf>
    <xf numFmtId="0" fontId="29" fillId="2" borderId="0" xfId="9" applyFont="1" applyFill="1"/>
    <xf numFmtId="0" fontId="29" fillId="2" borderId="0" xfId="12" applyFont="1" applyFill="1"/>
    <xf numFmtId="165" fontId="37" fillId="5" borderId="28" xfId="8" applyNumberFormat="1" applyFont="1" applyFill="1" applyBorder="1" applyAlignment="1">
      <alignment horizontal="center"/>
    </xf>
    <xf numFmtId="165" fontId="37" fillId="8" borderId="9" xfId="8" applyNumberFormat="1" applyFont="1" applyFill="1" applyBorder="1" applyAlignment="1">
      <alignment horizontal="center"/>
    </xf>
    <xf numFmtId="165" fontId="37" fillId="8" borderId="29" xfId="8" applyNumberFormat="1" applyFont="1" applyFill="1" applyBorder="1" applyAlignment="1">
      <alignment horizontal="center"/>
    </xf>
    <xf numFmtId="0" fontId="45" fillId="0" borderId="0" xfId="0" applyFont="1"/>
    <xf numFmtId="0" fontId="36" fillId="4" borderId="1" xfId="1" applyFont="1" applyFill="1" applyBorder="1" applyAlignment="1">
      <alignment horizontal="center" vertical="center"/>
    </xf>
    <xf numFmtId="165" fontId="0" fillId="2" borderId="15" xfId="5" applyNumberFormat="1" applyFont="1" applyFill="1" applyBorder="1" applyAlignment="1">
      <alignment horizontal="center"/>
    </xf>
    <xf numFmtId="165" fontId="0" fillId="9" borderId="16" xfId="5" applyNumberFormat="1" applyFont="1" applyFill="1" applyBorder="1" applyAlignment="1">
      <alignment horizontal="center"/>
    </xf>
    <xf numFmtId="165" fontId="0" fillId="6" borderId="30" xfId="5" applyNumberFormat="1" applyFont="1" applyFill="1" applyBorder="1" applyAlignment="1">
      <alignment horizontal="center"/>
    </xf>
    <xf numFmtId="165" fontId="0" fillId="9" borderId="30" xfId="5" applyNumberFormat="1" applyFont="1" applyFill="1" applyBorder="1" applyAlignment="1">
      <alignment horizontal="center"/>
    </xf>
    <xf numFmtId="165" fontId="0" fillId="9" borderId="14" xfId="5" applyNumberFormat="1" applyFont="1" applyFill="1" applyBorder="1" applyAlignment="1">
      <alignment horizontal="center"/>
    </xf>
    <xf numFmtId="165" fontId="0" fillId="6" borderId="31" xfId="5" applyNumberFormat="1" applyFont="1" applyFill="1" applyBorder="1" applyAlignment="1">
      <alignment horizontal="center"/>
    </xf>
    <xf numFmtId="165" fontId="0" fillId="9" borderId="31" xfId="5" applyNumberFormat="1" applyFont="1" applyFill="1" applyBorder="1" applyAlignment="1">
      <alignment horizontal="center"/>
    </xf>
    <xf numFmtId="165" fontId="0" fillId="9" borderId="15" xfId="5" applyNumberFormat="1" applyFont="1" applyFill="1" applyBorder="1" applyAlignment="1">
      <alignment horizontal="center"/>
    </xf>
    <xf numFmtId="165" fontId="0" fillId="6" borderId="32" xfId="5" applyNumberFormat="1" applyFont="1" applyFill="1" applyBorder="1" applyAlignment="1">
      <alignment horizontal="center"/>
    </xf>
    <xf numFmtId="165" fontId="0" fillId="9" borderId="32" xfId="5" applyNumberFormat="1" applyFont="1" applyFill="1" applyBorder="1" applyAlignment="1">
      <alignment horizontal="center"/>
    </xf>
    <xf numFmtId="165" fontId="0" fillId="5" borderId="14" xfId="5" applyNumberFormat="1" applyFont="1" applyFill="1" applyBorder="1" applyAlignment="1">
      <alignment horizontal="center"/>
    </xf>
    <xf numFmtId="165" fontId="0" fillId="2" borderId="31" xfId="5" applyNumberFormat="1" applyFont="1" applyFill="1" applyBorder="1" applyAlignment="1">
      <alignment horizontal="center"/>
    </xf>
    <xf numFmtId="165" fontId="0" fillId="5" borderId="31" xfId="5" applyNumberFormat="1" applyFont="1" applyFill="1" applyBorder="1" applyAlignment="1">
      <alignment horizontal="center"/>
    </xf>
    <xf numFmtId="165" fontId="0" fillId="5" borderId="13" xfId="5" applyNumberFormat="1" applyFont="1" applyFill="1" applyBorder="1" applyAlignment="1">
      <alignment horizontal="center"/>
    </xf>
    <xf numFmtId="165" fontId="0" fillId="2" borderId="33" xfId="5" applyNumberFormat="1" applyFont="1" applyFill="1" applyBorder="1" applyAlignment="1">
      <alignment horizontal="center"/>
    </xf>
    <xf numFmtId="165" fontId="0" fillId="5" borderId="33" xfId="5" applyNumberFormat="1" applyFont="1" applyFill="1" applyBorder="1" applyAlignment="1">
      <alignment horizontal="center"/>
    </xf>
    <xf numFmtId="0" fontId="27" fillId="0" borderId="0" xfId="1" applyFont="1"/>
    <xf numFmtId="165" fontId="0" fillId="2" borderId="37" xfId="5" applyNumberFormat="1" applyFont="1" applyFill="1" applyBorder="1" applyAlignment="1">
      <alignment horizontal="center"/>
    </xf>
    <xf numFmtId="165" fontId="0" fillId="5" borderId="37" xfId="5" applyNumberFormat="1" applyFont="1" applyFill="1" applyBorder="1" applyAlignment="1">
      <alignment horizontal="center"/>
    </xf>
    <xf numFmtId="165" fontId="0" fillId="2" borderId="38" xfId="5" applyNumberFormat="1" applyFont="1" applyFill="1" applyBorder="1" applyAlignment="1">
      <alignment horizontal="center"/>
    </xf>
    <xf numFmtId="165" fontId="0" fillId="5" borderId="38" xfId="5" applyNumberFormat="1" applyFont="1" applyFill="1" applyBorder="1" applyAlignment="1">
      <alignment horizontal="center"/>
    </xf>
    <xf numFmtId="165" fontId="0" fillId="6" borderId="39" xfId="5" applyNumberFormat="1" applyFont="1" applyFill="1" applyBorder="1" applyAlignment="1">
      <alignment horizontal="center"/>
    </xf>
    <xf numFmtId="165" fontId="0" fillId="9" borderId="39" xfId="5" applyNumberFormat="1" applyFont="1" applyFill="1" applyBorder="1" applyAlignment="1">
      <alignment horizontal="center"/>
    </xf>
    <xf numFmtId="165" fontId="0" fillId="6" borderId="38" xfId="5" applyNumberFormat="1" applyFont="1" applyFill="1" applyBorder="1" applyAlignment="1">
      <alignment horizontal="center"/>
    </xf>
    <xf numFmtId="165" fontId="0" fillId="9" borderId="38" xfId="5" applyNumberFormat="1" applyFont="1" applyFill="1" applyBorder="1" applyAlignment="1">
      <alignment horizontal="center"/>
    </xf>
    <xf numFmtId="165" fontId="0" fillId="6" borderId="40" xfId="5" applyNumberFormat="1" applyFont="1" applyFill="1" applyBorder="1" applyAlignment="1">
      <alignment horizontal="center"/>
    </xf>
    <xf numFmtId="165" fontId="0" fillId="9" borderId="40" xfId="5" applyNumberFormat="1" applyFont="1" applyFill="1" applyBorder="1" applyAlignment="1">
      <alignment horizontal="center"/>
    </xf>
    <xf numFmtId="0" fontId="37" fillId="0" borderId="0" xfId="1" applyFont="1"/>
    <xf numFmtId="0" fontId="44" fillId="0" borderId="0" xfId="0" applyFont="1"/>
    <xf numFmtId="0" fontId="19" fillId="2" borderId="0" xfId="21" applyFill="1"/>
    <xf numFmtId="0" fontId="34" fillId="2" borderId="0" xfId="21" applyFont="1" applyFill="1"/>
    <xf numFmtId="0" fontId="35" fillId="2" borderId="0" xfId="21" applyFont="1" applyFill="1" applyAlignment="1">
      <alignment vertical="center" wrapText="1"/>
    </xf>
    <xf numFmtId="0" fontId="38" fillId="2" borderId="0" xfId="21" applyFont="1" applyFill="1" applyAlignment="1">
      <alignment vertical="center" wrapText="1"/>
    </xf>
    <xf numFmtId="0" fontId="35" fillId="2" borderId="0" xfId="21" quotePrefix="1" applyFont="1" applyFill="1" applyAlignment="1">
      <alignment horizontal="left" vertical="center" wrapText="1"/>
    </xf>
    <xf numFmtId="0" fontId="35" fillId="2" borderId="0" xfId="21" quotePrefix="1" applyFont="1" applyFill="1" applyAlignment="1">
      <alignment vertical="center" wrapText="1"/>
    </xf>
    <xf numFmtId="0" fontId="46" fillId="0" borderId="0" xfId="21" quotePrefix="1" applyFont="1" applyAlignment="1">
      <alignment horizontal="left" vertical="center" wrapText="1"/>
    </xf>
    <xf numFmtId="0" fontId="35" fillId="0" borderId="0" xfId="21" applyFont="1" applyAlignment="1">
      <alignment vertical="center" wrapText="1"/>
    </xf>
    <xf numFmtId="165" fontId="0" fillId="2" borderId="42" xfId="5" applyNumberFormat="1" applyFont="1" applyFill="1" applyBorder="1" applyAlignment="1">
      <alignment horizontal="center"/>
    </xf>
    <xf numFmtId="165" fontId="0" fillId="2" borderId="43" xfId="5" applyNumberFormat="1" applyFont="1" applyFill="1" applyBorder="1" applyAlignment="1">
      <alignment horizontal="center"/>
    </xf>
    <xf numFmtId="165" fontId="0" fillId="6" borderId="44" xfId="5" applyNumberFormat="1" applyFont="1" applyFill="1" applyBorder="1" applyAlignment="1">
      <alignment horizontal="center"/>
    </xf>
    <xf numFmtId="165" fontId="0" fillId="6" borderId="43" xfId="5" applyNumberFormat="1" applyFont="1" applyFill="1" applyBorder="1" applyAlignment="1">
      <alignment horizontal="center"/>
    </xf>
    <xf numFmtId="165" fontId="0" fillId="6" borderId="45" xfId="5" applyNumberFormat="1" applyFont="1" applyFill="1" applyBorder="1" applyAlignment="1">
      <alignment horizontal="center"/>
    </xf>
    <xf numFmtId="0" fontId="18" fillId="0" borderId="0" xfId="22"/>
    <xf numFmtId="0" fontId="36" fillId="4" borderId="46" xfId="12" applyFont="1" applyFill="1" applyBorder="1" applyAlignment="1">
      <alignment horizontal="center" vertical="center"/>
    </xf>
    <xf numFmtId="0" fontId="36" fillId="4" borderId="47" xfId="12" applyFont="1" applyFill="1" applyBorder="1" applyAlignment="1">
      <alignment horizontal="center" vertical="center"/>
    </xf>
    <xf numFmtId="0" fontId="45" fillId="0" borderId="0" xfId="23" applyFont="1"/>
    <xf numFmtId="3" fontId="17" fillId="8" borderId="6" xfId="9" applyNumberFormat="1" applyFont="1" applyFill="1" applyBorder="1" applyAlignment="1">
      <alignment horizontal="center" vertical="center" wrapText="1"/>
    </xf>
    <xf numFmtId="165" fontId="25" fillId="0" borderId="0" xfId="1" applyNumberFormat="1"/>
    <xf numFmtId="165" fontId="27" fillId="0" borderId="0" xfId="1" applyNumberFormat="1" applyFont="1"/>
    <xf numFmtId="165" fontId="44" fillId="0" borderId="0" xfId="0" applyNumberFormat="1" applyFont="1"/>
    <xf numFmtId="3" fontId="15" fillId="8" borderId="6" xfId="9" applyNumberFormat="1" applyFont="1" applyFill="1" applyBorder="1" applyAlignment="1">
      <alignment horizontal="center" vertical="center" wrapText="1"/>
    </xf>
    <xf numFmtId="3" fontId="13" fillId="8" borderId="6" xfId="9" applyNumberFormat="1" applyFont="1" applyFill="1" applyBorder="1" applyAlignment="1">
      <alignment horizontal="center" vertical="center" wrapText="1"/>
    </xf>
    <xf numFmtId="3" fontId="12" fillId="8" borderId="6" xfId="9" applyNumberFormat="1" applyFont="1" applyFill="1" applyBorder="1" applyAlignment="1">
      <alignment horizontal="center" vertical="center" wrapText="1"/>
    </xf>
    <xf numFmtId="0" fontId="44" fillId="0" borderId="0" xfId="1" applyFont="1"/>
    <xf numFmtId="165" fontId="27" fillId="0" borderId="0" xfId="1" applyNumberFormat="1" applyFont="1" applyAlignment="1">
      <alignment horizontal="right"/>
    </xf>
    <xf numFmtId="165" fontId="44" fillId="0" borderId="0" xfId="1" applyNumberFormat="1" applyFont="1"/>
    <xf numFmtId="0" fontId="36" fillId="4" borderId="51" xfId="12" applyFont="1" applyFill="1" applyBorder="1" applyAlignment="1">
      <alignment horizontal="center" vertical="center"/>
    </xf>
    <xf numFmtId="165" fontId="37" fillId="5" borderId="52" xfId="8" applyNumberFormat="1" applyFont="1" applyFill="1" applyBorder="1" applyAlignment="1">
      <alignment horizontal="center"/>
    </xf>
    <xf numFmtId="165" fontId="37" fillId="8" borderId="53" xfId="8" applyNumberFormat="1" applyFont="1" applyFill="1" applyBorder="1" applyAlignment="1">
      <alignment horizontal="center"/>
    </xf>
    <xf numFmtId="165" fontId="37" fillId="5" borderId="54" xfId="8" applyNumberFormat="1" applyFont="1" applyFill="1" applyBorder="1" applyAlignment="1">
      <alignment horizontal="center"/>
    </xf>
    <xf numFmtId="165" fontId="37" fillId="8" borderId="28" xfId="8" applyNumberFormat="1" applyFont="1" applyFill="1" applyBorder="1" applyAlignment="1">
      <alignment horizontal="center"/>
    </xf>
    <xf numFmtId="165" fontId="37" fillId="5" borderId="50" xfId="8" applyNumberFormat="1" applyFont="1" applyFill="1" applyBorder="1" applyAlignment="1">
      <alignment horizontal="center"/>
    </xf>
    <xf numFmtId="165" fontId="37" fillId="8" borderId="50" xfId="8" applyNumberFormat="1" applyFont="1" applyFill="1" applyBorder="1" applyAlignment="1">
      <alignment horizontal="center"/>
    </xf>
    <xf numFmtId="165" fontId="37" fillId="8" borderId="55" xfId="8" applyNumberFormat="1" applyFont="1" applyFill="1" applyBorder="1" applyAlignment="1">
      <alignment horizontal="center"/>
    </xf>
    <xf numFmtId="0" fontId="36" fillId="4" borderId="56" xfId="12" applyFont="1" applyFill="1" applyBorder="1" applyAlignment="1">
      <alignment horizontal="center" vertical="center"/>
    </xf>
    <xf numFmtId="165" fontId="37" fillId="5" borderId="57" xfId="8" applyNumberFormat="1" applyFont="1" applyFill="1" applyBorder="1" applyAlignment="1">
      <alignment horizontal="center"/>
    </xf>
    <xf numFmtId="165" fontId="37" fillId="8" borderId="57" xfId="8" applyNumberFormat="1" applyFont="1" applyFill="1" applyBorder="1" applyAlignment="1">
      <alignment horizontal="center"/>
    </xf>
    <xf numFmtId="165" fontId="37" fillId="8" borderId="58" xfId="8" applyNumberFormat="1" applyFont="1" applyFill="1" applyBorder="1" applyAlignment="1">
      <alignment horizontal="center"/>
    </xf>
    <xf numFmtId="0" fontId="45" fillId="0" borderId="0" xfId="1" applyFont="1"/>
    <xf numFmtId="0" fontId="9" fillId="0" borderId="0" xfId="1" applyFont="1"/>
    <xf numFmtId="165" fontId="37" fillId="8" borderId="0" xfId="8" applyNumberFormat="1" applyFont="1" applyFill="1" applyBorder="1" applyAlignment="1">
      <alignment horizontal="center"/>
    </xf>
    <xf numFmtId="165" fontId="37" fillId="5" borderId="0" xfId="8" applyNumberFormat="1" applyFont="1" applyFill="1" applyBorder="1" applyAlignment="1">
      <alignment horizontal="center"/>
    </xf>
    <xf numFmtId="165" fontId="37" fillId="8" borderId="59" xfId="8" applyNumberFormat="1" applyFont="1" applyFill="1" applyBorder="1" applyAlignment="1">
      <alignment horizontal="center"/>
    </xf>
    <xf numFmtId="0" fontId="50" fillId="0" borderId="0" xfId="0" applyFont="1" applyAlignment="1">
      <alignment horizontal="right"/>
    </xf>
    <xf numFmtId="0" fontId="51" fillId="2" borderId="0" xfId="1" applyFont="1" applyFill="1"/>
    <xf numFmtId="0" fontId="52" fillId="0" borderId="0" xfId="0" applyFont="1" applyAlignment="1">
      <alignment horizontal="right"/>
    </xf>
    <xf numFmtId="9" fontId="27" fillId="2" borderId="0" xfId="82" applyFont="1" applyFill="1" applyBorder="1"/>
    <xf numFmtId="9" fontId="27" fillId="0" borderId="0" xfId="82" applyFont="1"/>
    <xf numFmtId="165" fontId="37" fillId="0" borderId="0" xfId="1" applyNumberFormat="1" applyFont="1"/>
    <xf numFmtId="165" fontId="0" fillId="0" borderId="0" xfId="0" applyNumberFormat="1"/>
    <xf numFmtId="4" fontId="0" fillId="0" borderId="0" xfId="0" applyNumberFormat="1"/>
    <xf numFmtId="4" fontId="25" fillId="0" borderId="0" xfId="1" applyNumberFormat="1"/>
    <xf numFmtId="166" fontId="0" fillId="0" borderId="0" xfId="0" applyNumberFormat="1"/>
    <xf numFmtId="165" fontId="29" fillId="2" borderId="0" xfId="1" applyNumberFormat="1" applyFont="1" applyFill="1"/>
    <xf numFmtId="165" fontId="45" fillId="0" borderId="0" xfId="0" applyNumberFormat="1" applyFont="1"/>
    <xf numFmtId="3" fontId="7" fillId="8" borderId="6" xfId="9" applyNumberFormat="1" applyFont="1" applyFill="1" applyBorder="1" applyAlignment="1">
      <alignment horizontal="center" vertical="center" wrapText="1"/>
    </xf>
    <xf numFmtId="0" fontId="44" fillId="2" borderId="0" xfId="0" applyFont="1" applyFill="1"/>
    <xf numFmtId="0" fontId="44" fillId="2" borderId="0" xfId="23" applyFont="1" applyFill="1"/>
    <xf numFmtId="3" fontId="44" fillId="2" borderId="0" xfId="23" applyNumberFormat="1" applyFont="1" applyFill="1"/>
    <xf numFmtId="0" fontId="52" fillId="2" borderId="0" xfId="0" applyFont="1" applyFill="1" applyAlignment="1">
      <alignment horizontal="right"/>
    </xf>
    <xf numFmtId="3" fontId="44" fillId="2" borderId="0" xfId="0" applyNumberFormat="1" applyFont="1" applyFill="1"/>
    <xf numFmtId="164" fontId="44" fillId="2" borderId="0" xfId="81" applyFont="1" applyFill="1"/>
    <xf numFmtId="3" fontId="6" fillId="8" borderId="6" xfId="9" applyNumberFormat="1" applyFont="1" applyFill="1" applyBorder="1" applyAlignment="1">
      <alignment horizontal="center" vertical="center" wrapText="1"/>
    </xf>
    <xf numFmtId="165" fontId="9" fillId="0" borderId="0" xfId="1" applyNumberFormat="1" applyFont="1"/>
    <xf numFmtId="9" fontId="0" fillId="0" borderId="0" xfId="82" applyFont="1"/>
    <xf numFmtId="164" fontId="0" fillId="0" borderId="0" xfId="81" applyFont="1"/>
    <xf numFmtId="167" fontId="0" fillId="0" borderId="0" xfId="81" applyNumberFormat="1" applyFont="1"/>
    <xf numFmtId="167" fontId="0" fillId="0" borderId="0" xfId="0" applyNumberFormat="1"/>
    <xf numFmtId="9" fontId="0" fillId="10" borderId="0" xfId="82" applyFont="1" applyFill="1"/>
    <xf numFmtId="0" fontId="26" fillId="0" borderId="0" xfId="0" applyFont="1" applyAlignment="1">
      <alignment horizontal="center"/>
    </xf>
    <xf numFmtId="166" fontId="26" fillId="0" borderId="0" xfId="0" applyNumberFormat="1" applyFont="1"/>
    <xf numFmtId="166" fontId="0" fillId="11" borderId="0" xfId="0" applyNumberFormat="1" applyFill="1"/>
    <xf numFmtId="168" fontId="0" fillId="0" borderId="0" xfId="82" applyNumberFormat="1" applyFont="1"/>
    <xf numFmtId="0" fontId="4" fillId="0" borderId="0" xfId="83"/>
    <xf numFmtId="0" fontId="37" fillId="0" borderId="0" xfId="83" applyFont="1"/>
    <xf numFmtId="0" fontId="29" fillId="2" borderId="0" xfId="83" applyFont="1" applyFill="1"/>
    <xf numFmtId="0" fontId="36" fillId="4" borderId="27" xfId="83" applyFont="1" applyFill="1" applyBorder="1" applyAlignment="1">
      <alignment horizontal="center" vertical="center"/>
    </xf>
    <xf numFmtId="3" fontId="26" fillId="5" borderId="6" xfId="84" applyNumberFormat="1" applyFont="1" applyFill="1" applyBorder="1" applyAlignment="1">
      <alignment horizontal="center" vertical="center" wrapText="1"/>
    </xf>
    <xf numFmtId="3" fontId="26" fillId="5" borderId="17" xfId="84" applyNumberFormat="1" applyFont="1" applyFill="1" applyBorder="1" applyAlignment="1">
      <alignment horizontal="center" vertical="center" wrapText="1"/>
    </xf>
    <xf numFmtId="9" fontId="37" fillId="0" borderId="0" xfId="83" applyNumberFormat="1" applyFont="1"/>
    <xf numFmtId="9" fontId="37" fillId="0" borderId="0" xfId="85" applyFont="1" applyFill="1" applyBorder="1"/>
    <xf numFmtId="3" fontId="26" fillId="5" borderId="6" xfId="83" applyNumberFormat="1" applyFont="1" applyFill="1" applyBorder="1" applyAlignment="1">
      <alignment horizontal="center" vertical="center" wrapText="1"/>
    </xf>
    <xf numFmtId="3" fontId="26" fillId="5" borderId="17" xfId="83" applyNumberFormat="1" applyFont="1" applyFill="1" applyBorder="1" applyAlignment="1">
      <alignment horizontal="center" vertical="center" wrapText="1"/>
    </xf>
    <xf numFmtId="0" fontId="36" fillId="4" borderId="0" xfId="83" applyFont="1" applyFill="1" applyAlignment="1">
      <alignment horizontal="center" vertical="center"/>
    </xf>
    <xf numFmtId="0" fontId="27" fillId="0" borderId="0" xfId="83" applyFont="1"/>
    <xf numFmtId="0" fontId="27" fillId="2" borderId="0" xfId="83" applyFont="1" applyFill="1"/>
    <xf numFmtId="0" fontId="36" fillId="0" borderId="0" xfId="83" applyFont="1" applyAlignment="1">
      <alignment vertical="center"/>
    </xf>
    <xf numFmtId="9" fontId="27" fillId="0" borderId="0" xfId="83" applyNumberFormat="1" applyFont="1"/>
    <xf numFmtId="9" fontId="27" fillId="0" borderId="0" xfId="85" applyFont="1" applyFill="1" applyBorder="1"/>
    <xf numFmtId="0" fontId="36" fillId="4" borderId="60" xfId="12" applyFont="1" applyFill="1" applyBorder="1" applyAlignment="1">
      <alignment horizontal="center" vertical="center"/>
    </xf>
    <xf numFmtId="0" fontId="36" fillId="4" borderId="61" xfId="12" applyFont="1" applyFill="1" applyBorder="1" applyAlignment="1">
      <alignment horizontal="center" vertical="center"/>
    </xf>
    <xf numFmtId="165" fontId="37" fillId="5" borderId="62" xfId="8" applyNumberFormat="1" applyFont="1" applyFill="1" applyBorder="1" applyAlignment="1">
      <alignment horizontal="center"/>
    </xf>
    <xf numFmtId="165" fontId="37" fillId="5" borderId="63" xfId="8" applyNumberFormat="1" applyFont="1" applyFill="1" applyBorder="1" applyAlignment="1">
      <alignment horizontal="center"/>
    </xf>
    <xf numFmtId="165" fontId="37" fillId="8" borderId="64" xfId="8" applyNumberFormat="1" applyFont="1" applyFill="1" applyBorder="1" applyAlignment="1">
      <alignment horizontal="center"/>
    </xf>
    <xf numFmtId="165" fontId="37" fillId="5" borderId="65" xfId="8" applyNumberFormat="1" applyFont="1" applyFill="1" applyBorder="1" applyAlignment="1">
      <alignment horizontal="center"/>
    </xf>
    <xf numFmtId="165" fontId="37" fillId="8" borderId="66" xfId="8" applyNumberFormat="1" applyFont="1" applyFill="1" applyBorder="1" applyAlignment="1">
      <alignment horizontal="center"/>
    </xf>
    <xf numFmtId="3" fontId="2" fillId="8" borderId="6" xfId="9" applyNumberFormat="1" applyFont="1" applyFill="1" applyBorder="1" applyAlignment="1">
      <alignment horizontal="center" vertical="center" wrapText="1"/>
    </xf>
    <xf numFmtId="0" fontId="0" fillId="2" borderId="0" xfId="0" applyFill="1"/>
    <xf numFmtId="165" fontId="0" fillId="2" borderId="0" xfId="23" applyNumberFormat="1" applyFont="1" applyFill="1"/>
    <xf numFmtId="0" fontId="45" fillId="2" borderId="0" xfId="0" applyFont="1" applyFill="1"/>
    <xf numFmtId="165" fontId="45" fillId="2" borderId="0" xfId="23" applyNumberFormat="1" applyFont="1" applyFill="1"/>
    <xf numFmtId="4" fontId="45" fillId="2" borderId="0" xfId="0" applyNumberFormat="1" applyFont="1" applyFill="1"/>
    <xf numFmtId="167" fontId="44" fillId="2" borderId="0" xfId="81" applyNumberFormat="1" applyFont="1" applyFill="1"/>
    <xf numFmtId="0" fontId="36" fillId="4" borderId="23" xfId="83" applyFont="1" applyFill="1" applyBorder="1" applyAlignment="1">
      <alignment horizontal="center" vertical="center"/>
    </xf>
    <xf numFmtId="0" fontId="36" fillId="4" borderId="25" xfId="83" applyFont="1" applyFill="1" applyBorder="1" applyAlignment="1">
      <alignment horizontal="center" vertical="center"/>
    </xf>
    <xf numFmtId="0" fontId="36" fillId="4" borderId="1" xfId="83" applyFont="1" applyFill="1" applyBorder="1" applyAlignment="1">
      <alignment horizontal="center" vertical="center"/>
    </xf>
    <xf numFmtId="0" fontId="36" fillId="4" borderId="3" xfId="83" applyFont="1" applyFill="1" applyBorder="1" applyAlignment="1">
      <alignment horizontal="center" vertical="center"/>
    </xf>
    <xf numFmtId="0" fontId="36" fillId="4" borderId="24" xfId="83" applyFont="1" applyFill="1" applyBorder="1" applyAlignment="1">
      <alignment horizontal="center" vertical="center"/>
    </xf>
    <xf numFmtId="0" fontId="36" fillId="4" borderId="26" xfId="83" applyFont="1" applyFill="1" applyBorder="1" applyAlignment="1">
      <alignment horizontal="center" vertical="center"/>
    </xf>
    <xf numFmtId="0" fontId="42" fillId="4" borderId="41" xfId="1" applyFont="1" applyFill="1" applyBorder="1" applyAlignment="1">
      <alignment horizontal="center" vertical="center" textRotation="90"/>
    </xf>
    <xf numFmtId="0" fontId="36" fillId="4" borderId="1" xfId="1" applyFont="1" applyFill="1" applyBorder="1" applyAlignment="1">
      <alignment horizontal="center" vertical="center"/>
    </xf>
    <xf numFmtId="0" fontId="36" fillId="4" borderId="34" xfId="1" applyFont="1" applyFill="1" applyBorder="1" applyAlignment="1">
      <alignment horizontal="center" vertical="center"/>
    </xf>
    <xf numFmtId="0" fontId="42" fillId="4" borderId="9" xfId="1" applyFont="1" applyFill="1" applyBorder="1" applyAlignment="1">
      <alignment horizontal="center" vertical="center" textRotation="90"/>
    </xf>
    <xf numFmtId="0" fontId="42" fillId="4" borderId="11" xfId="1" applyFont="1" applyFill="1" applyBorder="1" applyAlignment="1">
      <alignment horizontal="center" vertical="center" textRotation="90"/>
    </xf>
    <xf numFmtId="0" fontId="42" fillId="4" borderId="9" xfId="1" applyFont="1" applyFill="1" applyBorder="1" applyAlignment="1">
      <alignment horizontal="center" textRotation="90"/>
    </xf>
    <xf numFmtId="0" fontId="42" fillId="4" borderId="11" xfId="1" applyFont="1" applyFill="1" applyBorder="1" applyAlignment="1">
      <alignment horizontal="center" textRotation="90"/>
    </xf>
    <xf numFmtId="0" fontId="42" fillId="4" borderId="12" xfId="1" applyFont="1" applyFill="1" applyBorder="1" applyAlignment="1">
      <alignment horizontal="center" textRotation="90"/>
    </xf>
    <xf numFmtId="0" fontId="42" fillId="4" borderId="12" xfId="1" applyFont="1" applyFill="1" applyBorder="1" applyAlignment="1">
      <alignment horizontal="center" vertical="center" textRotation="90"/>
    </xf>
    <xf numFmtId="0" fontId="36" fillId="4" borderId="2" xfId="1" applyFont="1" applyFill="1" applyBorder="1" applyAlignment="1">
      <alignment horizontal="center" vertical="center"/>
    </xf>
    <xf numFmtId="0" fontId="36" fillId="4" borderId="35" xfId="1" applyFont="1" applyFill="1" applyBorder="1" applyAlignment="1">
      <alignment horizontal="center" vertical="center"/>
    </xf>
    <xf numFmtId="0" fontId="36" fillId="4" borderId="11" xfId="1" applyFont="1" applyFill="1" applyBorder="1" applyAlignment="1">
      <alignment horizontal="center" vertical="center"/>
    </xf>
    <xf numFmtId="0" fontId="36" fillId="4" borderId="36" xfId="1" applyFont="1" applyFill="1" applyBorder="1" applyAlignment="1">
      <alignment horizontal="center" vertical="center"/>
    </xf>
    <xf numFmtId="0" fontId="36" fillId="4" borderId="20" xfId="12" applyFont="1" applyFill="1" applyBorder="1" applyAlignment="1">
      <alignment horizontal="center" vertical="center"/>
    </xf>
    <xf numFmtId="0" fontId="36" fillId="4" borderId="22" xfId="12" applyFont="1" applyFill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36" fillId="4" borderId="18" xfId="12" applyFont="1" applyFill="1" applyBorder="1" applyAlignment="1">
      <alignment horizontal="center" vertical="center"/>
    </xf>
    <xf numFmtId="0" fontId="36" fillId="4" borderId="21" xfId="12" applyFont="1" applyFill="1" applyBorder="1" applyAlignment="1">
      <alignment horizontal="center" vertical="center"/>
    </xf>
    <xf numFmtId="0" fontId="36" fillId="4" borderId="19" xfId="12" applyFont="1" applyFill="1" applyBorder="1" applyAlignment="1">
      <alignment horizontal="center" vertical="center"/>
    </xf>
    <xf numFmtId="0" fontId="36" fillId="4" borderId="12" xfId="12" applyFont="1" applyFill="1" applyBorder="1" applyAlignment="1">
      <alignment horizontal="center" vertical="center"/>
    </xf>
    <xf numFmtId="49" fontId="7" fillId="5" borderId="6" xfId="9" applyNumberFormat="1" applyFont="1" applyFill="1" applyBorder="1" applyAlignment="1">
      <alignment horizontal="center" vertical="center" wrapText="1"/>
    </xf>
    <xf numFmtId="49" fontId="7" fillId="5" borderId="7" xfId="9" applyNumberFormat="1" applyFont="1" applyFill="1" applyBorder="1" applyAlignment="1">
      <alignment horizontal="center" vertical="center" wrapText="1"/>
    </xf>
    <xf numFmtId="49" fontId="7" fillId="5" borderId="8" xfId="9" applyNumberFormat="1" applyFont="1" applyFill="1" applyBorder="1" applyAlignment="1">
      <alignment horizontal="center" vertical="center" wrapText="1"/>
    </xf>
    <xf numFmtId="3" fontId="3" fillId="5" borderId="6" xfId="9" applyNumberFormat="1" applyFont="1" applyFill="1" applyBorder="1" applyAlignment="1">
      <alignment horizontal="center" vertical="center" wrapText="1"/>
    </xf>
    <xf numFmtId="3" fontId="22" fillId="5" borderId="7" xfId="9" applyNumberFormat="1" applyFill="1" applyBorder="1" applyAlignment="1">
      <alignment horizontal="center" vertical="center" wrapText="1"/>
    </xf>
    <xf numFmtId="3" fontId="22" fillId="5" borderId="8" xfId="9" applyNumberFormat="1" applyFill="1" applyBorder="1" applyAlignment="1">
      <alignment horizontal="center" vertical="center" wrapText="1"/>
    </xf>
    <xf numFmtId="0" fontId="7" fillId="8" borderId="6" xfId="81" applyNumberFormat="1" applyFont="1" applyFill="1" applyBorder="1" applyAlignment="1">
      <alignment horizontal="center" vertical="center" wrapText="1"/>
    </xf>
    <xf numFmtId="0" fontId="7" fillId="8" borderId="7" xfId="81" applyNumberFormat="1" applyFont="1" applyFill="1" applyBorder="1" applyAlignment="1">
      <alignment horizontal="center" vertical="center" wrapText="1"/>
    </xf>
    <xf numFmtId="0" fontId="7" fillId="8" borderId="8" xfId="81" applyNumberFormat="1" applyFont="1" applyFill="1" applyBorder="1" applyAlignment="1">
      <alignment horizontal="center" vertical="center" wrapText="1"/>
    </xf>
    <xf numFmtId="3" fontId="7" fillId="5" borderId="6" xfId="9" applyNumberFormat="1" applyFont="1" applyFill="1" applyBorder="1" applyAlignment="1">
      <alignment horizontal="center" vertical="center" wrapText="1"/>
    </xf>
    <xf numFmtId="3" fontId="7" fillId="8" borderId="6" xfId="9" applyNumberFormat="1" applyFont="1" applyFill="1" applyBorder="1" applyAlignment="1">
      <alignment horizontal="center" vertical="center" wrapText="1"/>
    </xf>
    <xf numFmtId="3" fontId="22" fillId="8" borderId="7" xfId="9" applyNumberFormat="1" applyFill="1" applyBorder="1" applyAlignment="1">
      <alignment horizontal="center" vertical="center" wrapText="1"/>
    </xf>
    <xf numFmtId="3" fontId="22" fillId="8" borderId="8" xfId="9" applyNumberFormat="1" applyFill="1" applyBorder="1" applyAlignment="1">
      <alignment horizontal="center" vertical="center" wrapText="1"/>
    </xf>
    <xf numFmtId="0" fontId="36" fillId="4" borderId="23" xfId="9" applyFont="1" applyFill="1" applyBorder="1" applyAlignment="1">
      <alignment horizontal="center" vertical="center"/>
    </xf>
    <xf numFmtId="0" fontId="36" fillId="4" borderId="25" xfId="9" applyFont="1" applyFill="1" applyBorder="1" applyAlignment="1">
      <alignment horizontal="center" vertical="center"/>
    </xf>
    <xf numFmtId="0" fontId="36" fillId="4" borderId="1" xfId="9" applyFont="1" applyFill="1" applyBorder="1" applyAlignment="1">
      <alignment horizontal="center" vertical="center"/>
    </xf>
    <xf numFmtId="0" fontId="36" fillId="4" borderId="0" xfId="9" applyFont="1" applyFill="1" applyAlignment="1">
      <alignment horizontal="center" vertical="center"/>
    </xf>
    <xf numFmtId="0" fontId="36" fillId="4" borderId="2" xfId="9" applyFont="1" applyFill="1" applyBorder="1" applyAlignment="1">
      <alignment horizontal="center" vertical="center"/>
    </xf>
    <xf numFmtId="0" fontId="36" fillId="4" borderId="3" xfId="9" applyFont="1" applyFill="1" applyBorder="1" applyAlignment="1">
      <alignment horizontal="center" vertical="center"/>
    </xf>
    <xf numFmtId="0" fontId="36" fillId="4" borderId="4" xfId="9" applyFont="1" applyFill="1" applyBorder="1" applyAlignment="1">
      <alignment horizontal="center" vertical="center"/>
    </xf>
    <xf numFmtId="0" fontId="36" fillId="4" borderId="5" xfId="9" applyFont="1" applyFill="1" applyBorder="1" applyAlignment="1">
      <alignment horizontal="center" vertical="center"/>
    </xf>
    <xf numFmtId="0" fontId="36" fillId="4" borderId="1" xfId="9" applyFont="1" applyFill="1" applyBorder="1" applyAlignment="1">
      <alignment horizontal="center" vertical="center" wrapText="1"/>
    </xf>
    <xf numFmtId="0" fontId="36" fillId="4" borderId="0" xfId="9" applyFont="1" applyFill="1" applyAlignment="1">
      <alignment horizontal="center" vertical="center" wrapText="1"/>
    </xf>
    <xf numFmtId="0" fontId="36" fillId="4" borderId="2" xfId="9" applyFont="1" applyFill="1" applyBorder="1" applyAlignment="1">
      <alignment horizontal="center" vertical="center" wrapText="1"/>
    </xf>
    <xf numFmtId="0" fontId="36" fillId="4" borderId="3" xfId="9" applyFont="1" applyFill="1" applyBorder="1" applyAlignment="1">
      <alignment horizontal="center" vertical="center" wrapText="1"/>
    </xf>
    <xf numFmtId="0" fontId="36" fillId="4" borderId="4" xfId="9" applyFont="1" applyFill="1" applyBorder="1" applyAlignment="1">
      <alignment horizontal="center" vertical="center" wrapText="1"/>
    </xf>
    <xf numFmtId="0" fontId="36" fillId="4" borderId="5" xfId="9" applyFont="1" applyFill="1" applyBorder="1" applyAlignment="1">
      <alignment horizontal="center" vertical="center" wrapText="1"/>
    </xf>
    <xf numFmtId="3" fontId="9" fillId="5" borderId="6" xfId="9" applyNumberFormat="1" applyFont="1" applyFill="1" applyBorder="1" applyAlignment="1">
      <alignment horizontal="center" vertical="center" wrapText="1"/>
    </xf>
    <xf numFmtId="0" fontId="13" fillId="8" borderId="6" xfId="81" applyNumberFormat="1" applyFont="1" applyFill="1" applyBorder="1" applyAlignment="1">
      <alignment horizontal="center" vertical="center" wrapText="1"/>
    </xf>
    <xf numFmtId="0" fontId="22" fillId="8" borderId="7" xfId="81" applyNumberFormat="1" applyFont="1" applyFill="1" applyBorder="1" applyAlignment="1">
      <alignment horizontal="center" vertical="center" wrapText="1"/>
    </xf>
    <xf numFmtId="0" fontId="22" fillId="8" borderId="8" xfId="81" applyNumberFormat="1" applyFont="1" applyFill="1" applyBorder="1" applyAlignment="1">
      <alignment horizontal="center" vertical="center" wrapText="1"/>
    </xf>
    <xf numFmtId="3" fontId="9" fillId="8" borderId="6" xfId="9" applyNumberFormat="1" applyFont="1" applyFill="1" applyBorder="1" applyAlignment="1">
      <alignment horizontal="center" vertical="center" wrapText="1"/>
    </xf>
    <xf numFmtId="49" fontId="9" fillId="5" borderId="6" xfId="9" applyNumberFormat="1" applyFont="1" applyFill="1" applyBorder="1" applyAlignment="1">
      <alignment horizontal="center" vertical="center" wrapText="1"/>
    </xf>
    <xf numFmtId="49" fontId="13" fillId="5" borderId="7" xfId="9" applyNumberFormat="1" applyFont="1" applyFill="1" applyBorder="1" applyAlignment="1">
      <alignment horizontal="center" vertical="center" wrapText="1"/>
    </xf>
    <xf numFmtId="49" fontId="13" fillId="5" borderId="8" xfId="9" applyNumberFormat="1" applyFont="1" applyFill="1" applyBorder="1" applyAlignment="1">
      <alignment horizontal="center" vertical="center" wrapText="1"/>
    </xf>
    <xf numFmtId="3" fontId="8" fillId="5" borderId="6" xfId="9" applyNumberFormat="1" applyFont="1" applyFill="1" applyBorder="1" applyAlignment="1">
      <alignment horizontal="center" vertical="center" wrapText="1"/>
    </xf>
    <xf numFmtId="3" fontId="8" fillId="8" borderId="6" xfId="9" applyNumberFormat="1" applyFont="1" applyFill="1" applyBorder="1" applyAlignment="1">
      <alignment horizontal="center" vertical="center" wrapText="1"/>
    </xf>
    <xf numFmtId="49" fontId="8" fillId="5" borderId="6" xfId="9" applyNumberFormat="1" applyFont="1" applyFill="1" applyBorder="1" applyAlignment="1">
      <alignment horizontal="center" vertical="center" wrapText="1"/>
    </xf>
    <xf numFmtId="3" fontId="11" fillId="5" borderId="6" xfId="9" applyNumberFormat="1" applyFont="1" applyFill="1" applyBorder="1" applyAlignment="1">
      <alignment horizontal="center" vertical="center" wrapText="1"/>
    </xf>
    <xf numFmtId="3" fontId="11" fillId="8" borderId="6" xfId="9" applyNumberFormat="1" applyFont="1" applyFill="1" applyBorder="1" applyAlignment="1">
      <alignment horizontal="center" vertical="center" wrapText="1"/>
    </xf>
    <xf numFmtId="49" fontId="11" fillId="5" borderId="6" xfId="9" applyNumberFormat="1" applyFont="1" applyFill="1" applyBorder="1" applyAlignment="1">
      <alignment horizontal="center" vertical="center" wrapText="1"/>
    </xf>
    <xf numFmtId="3" fontId="10" fillId="5" borderId="6" xfId="9" applyNumberFormat="1" applyFont="1" applyFill="1" applyBorder="1" applyAlignment="1">
      <alignment horizontal="center" vertical="center" wrapText="1"/>
    </xf>
    <xf numFmtId="3" fontId="10" fillId="8" borderId="6" xfId="9" applyNumberFormat="1" applyFont="1" applyFill="1" applyBorder="1" applyAlignment="1">
      <alignment horizontal="center" vertical="center" wrapText="1"/>
    </xf>
    <xf numFmtId="49" fontId="10" fillId="5" borderId="6" xfId="9" applyNumberFormat="1" applyFont="1" applyFill="1" applyBorder="1" applyAlignment="1">
      <alignment horizontal="center" vertical="center" wrapText="1"/>
    </xf>
    <xf numFmtId="0" fontId="22" fillId="8" borderId="6" xfId="81" applyNumberFormat="1" applyFont="1" applyFill="1" applyBorder="1" applyAlignment="1">
      <alignment horizontal="center" vertical="center" wrapText="1"/>
    </xf>
    <xf numFmtId="3" fontId="15" fillId="5" borderId="6" xfId="9" applyNumberFormat="1" applyFont="1" applyFill="1" applyBorder="1" applyAlignment="1">
      <alignment horizontal="center" vertical="center" wrapText="1"/>
    </xf>
    <xf numFmtId="3" fontId="15" fillId="8" borderId="6" xfId="9" applyNumberFormat="1" applyFont="1" applyFill="1" applyBorder="1" applyAlignment="1">
      <alignment horizontal="center" vertical="center" wrapText="1"/>
    </xf>
    <xf numFmtId="49" fontId="15" fillId="5" borderId="6" xfId="9" applyNumberFormat="1" applyFont="1" applyFill="1" applyBorder="1" applyAlignment="1">
      <alignment horizontal="center" vertical="center" wrapText="1"/>
    </xf>
    <xf numFmtId="49" fontId="17" fillId="5" borderId="7" xfId="9" applyNumberFormat="1" applyFont="1" applyFill="1" applyBorder="1" applyAlignment="1">
      <alignment horizontal="center" vertical="center" wrapText="1"/>
    </xf>
    <xf numFmtId="49" fontId="17" fillId="5" borderId="8" xfId="9" applyNumberFormat="1" applyFont="1" applyFill="1" applyBorder="1" applyAlignment="1">
      <alignment horizontal="center" vertical="center" wrapText="1"/>
    </xf>
    <xf numFmtId="3" fontId="17" fillId="5" borderId="6" xfId="9" applyNumberFormat="1" applyFont="1" applyFill="1" applyBorder="1" applyAlignment="1">
      <alignment horizontal="center" vertical="center" wrapText="1"/>
    </xf>
    <xf numFmtId="3" fontId="14" fillId="5" borderId="6" xfId="9" applyNumberFormat="1" applyFont="1" applyFill="1" applyBorder="1" applyAlignment="1">
      <alignment horizontal="center" vertical="center" wrapText="1"/>
    </xf>
    <xf numFmtId="3" fontId="17" fillId="8" borderId="6" xfId="9" applyNumberFormat="1" applyFont="1" applyFill="1" applyBorder="1" applyAlignment="1">
      <alignment horizontal="center" vertical="center" wrapText="1"/>
    </xf>
    <xf numFmtId="49" fontId="14" fillId="5" borderId="6" xfId="9" applyNumberFormat="1" applyFont="1" applyFill="1" applyBorder="1" applyAlignment="1">
      <alignment horizontal="center" vertical="center" wrapText="1"/>
    </xf>
    <xf numFmtId="3" fontId="12" fillId="5" borderId="6" xfId="9" applyNumberFormat="1" applyFont="1" applyFill="1" applyBorder="1" applyAlignment="1">
      <alignment horizontal="center" vertical="center" wrapText="1"/>
    </xf>
    <xf numFmtId="3" fontId="13" fillId="5" borderId="6" xfId="9" applyNumberFormat="1" applyFont="1" applyFill="1" applyBorder="1" applyAlignment="1">
      <alignment horizontal="center" vertical="center" wrapText="1"/>
    </xf>
    <xf numFmtId="0" fontId="36" fillId="4" borderId="48" xfId="9" applyFont="1" applyFill="1" applyBorder="1" applyAlignment="1">
      <alignment horizontal="center" vertical="center"/>
    </xf>
    <xf numFmtId="0" fontId="36" fillId="4" borderId="49" xfId="9" applyFont="1" applyFill="1" applyBorder="1" applyAlignment="1">
      <alignment horizontal="center" vertical="center"/>
    </xf>
    <xf numFmtId="3" fontId="22" fillId="5" borderId="6" xfId="9" applyNumberFormat="1" applyFill="1" applyBorder="1" applyAlignment="1">
      <alignment horizontal="center" vertical="center" wrapText="1"/>
    </xf>
    <xf numFmtId="3" fontId="21" fillId="8" borderId="6" xfId="9" applyNumberFormat="1" applyFont="1" applyFill="1" applyBorder="1" applyAlignment="1">
      <alignment horizontal="center" vertical="center" wrapText="1"/>
    </xf>
    <xf numFmtId="3" fontId="21" fillId="8" borderId="7" xfId="9" applyNumberFormat="1" applyFont="1" applyFill="1" applyBorder="1" applyAlignment="1">
      <alignment horizontal="center" vertical="center" wrapText="1"/>
    </xf>
    <xf numFmtId="3" fontId="21" fillId="8" borderId="8" xfId="9" applyNumberFormat="1" applyFont="1" applyFill="1" applyBorder="1" applyAlignment="1">
      <alignment horizontal="center" vertical="center" wrapText="1"/>
    </xf>
    <xf numFmtId="3" fontId="20" fillId="5" borderId="7" xfId="9" applyNumberFormat="1" applyFont="1" applyFill="1" applyBorder="1" applyAlignment="1">
      <alignment horizontal="center" vertical="center" wrapText="1"/>
    </xf>
    <xf numFmtId="3" fontId="20" fillId="5" borderId="8" xfId="9" applyNumberFormat="1" applyFont="1" applyFill="1" applyBorder="1" applyAlignment="1">
      <alignment horizontal="center" vertical="center" wrapText="1"/>
    </xf>
    <xf numFmtId="49" fontId="17" fillId="5" borderId="6" xfId="9" applyNumberFormat="1" applyFont="1" applyFill="1" applyBorder="1" applyAlignment="1">
      <alignment horizontal="center" vertical="center" wrapText="1"/>
    </xf>
    <xf numFmtId="3" fontId="20" fillId="5" borderId="6" xfId="9" applyNumberFormat="1" applyFont="1" applyFill="1" applyBorder="1" applyAlignment="1">
      <alignment horizontal="center" vertical="center" wrapText="1"/>
    </xf>
    <xf numFmtId="49" fontId="20" fillId="5" borderId="6" xfId="9" applyNumberFormat="1" applyFont="1" applyFill="1" applyBorder="1" applyAlignment="1">
      <alignment horizontal="center" vertical="center" wrapText="1"/>
    </xf>
    <xf numFmtId="49" fontId="20" fillId="5" borderId="7" xfId="9" applyNumberFormat="1" applyFont="1" applyFill="1" applyBorder="1" applyAlignment="1">
      <alignment horizontal="center" vertical="center" wrapText="1"/>
    </xf>
    <xf numFmtId="49" fontId="20" fillId="5" borderId="8" xfId="9" applyNumberFormat="1" applyFont="1" applyFill="1" applyBorder="1" applyAlignment="1">
      <alignment horizontal="center" vertical="center" wrapText="1"/>
    </xf>
    <xf numFmtId="3" fontId="13" fillId="8" borderId="6" xfId="9" applyNumberFormat="1" applyFont="1" applyFill="1" applyBorder="1" applyAlignment="1">
      <alignment horizontal="center" vertical="center" wrapText="1"/>
    </xf>
    <xf numFmtId="49" fontId="13" fillId="5" borderId="6" xfId="9" applyNumberFormat="1" applyFont="1" applyFill="1" applyBorder="1" applyAlignment="1">
      <alignment horizontal="center" vertical="center" wrapText="1"/>
    </xf>
    <xf numFmtId="3" fontId="12" fillId="8" borderId="6" xfId="9" applyNumberFormat="1" applyFont="1" applyFill="1" applyBorder="1" applyAlignment="1">
      <alignment horizontal="center" vertical="center" wrapText="1"/>
    </xf>
    <xf numFmtId="49" fontId="12" fillId="5" borderId="6" xfId="9" applyNumberFormat="1" applyFont="1" applyFill="1" applyBorder="1" applyAlignment="1">
      <alignment horizontal="center" vertical="center" wrapText="1"/>
    </xf>
    <xf numFmtId="3" fontId="6" fillId="8" borderId="6" xfId="9" applyNumberFormat="1" applyFont="1" applyFill="1" applyBorder="1" applyAlignment="1">
      <alignment horizontal="center" vertical="center" wrapText="1"/>
    </xf>
    <xf numFmtId="49" fontId="3" fillId="5" borderId="6" xfId="9" applyNumberFormat="1" applyFont="1" applyFill="1" applyBorder="1" applyAlignment="1">
      <alignment horizontal="center" vertical="center" wrapText="1"/>
    </xf>
    <xf numFmtId="3" fontId="5" fillId="5" borderId="6" xfId="9" applyNumberFormat="1" applyFont="1" applyFill="1" applyBorder="1" applyAlignment="1">
      <alignment horizontal="center" vertical="center" wrapText="1"/>
    </xf>
    <xf numFmtId="3" fontId="6" fillId="5" borderId="6" xfId="9" applyNumberFormat="1" applyFont="1" applyFill="1" applyBorder="1" applyAlignment="1">
      <alignment horizontal="center" vertical="center" wrapText="1"/>
    </xf>
    <xf numFmtId="3" fontId="1" fillId="8" borderId="6" xfId="9" applyNumberFormat="1" applyFont="1" applyFill="1" applyBorder="1" applyAlignment="1">
      <alignment horizontal="center" vertical="center" wrapText="1"/>
    </xf>
    <xf numFmtId="3" fontId="1" fillId="5" borderId="6" xfId="9" applyNumberFormat="1" applyFont="1" applyFill="1" applyBorder="1" applyAlignment="1">
      <alignment horizontal="center" vertical="center" wrapText="1"/>
    </xf>
    <xf numFmtId="0" fontId="1" fillId="8" borderId="6" xfId="81" applyNumberFormat="1" applyFont="1" applyFill="1" applyBorder="1" applyAlignment="1">
      <alignment horizontal="center" vertical="center" wrapText="1"/>
    </xf>
    <xf numFmtId="0" fontId="1" fillId="8" borderId="7" xfId="81" applyNumberFormat="1" applyFont="1" applyFill="1" applyBorder="1" applyAlignment="1">
      <alignment horizontal="center" vertical="center" wrapText="1"/>
    </xf>
    <xf numFmtId="0" fontId="1" fillId="8" borderId="8" xfId="81" applyNumberFormat="1" applyFont="1" applyFill="1" applyBorder="1" applyAlignment="1">
      <alignment horizontal="center" vertical="center" wrapText="1"/>
    </xf>
    <xf numFmtId="3" fontId="1" fillId="8" borderId="6" xfId="9" applyNumberFormat="1" applyFont="1" applyFill="1" applyBorder="1" applyAlignment="1">
      <alignment horizontal="center" vertical="center" wrapText="1"/>
    </xf>
    <xf numFmtId="49" fontId="1" fillId="5" borderId="6" xfId="9" applyNumberFormat="1" applyFont="1" applyFill="1" applyBorder="1" applyAlignment="1">
      <alignment horizontal="center" vertical="center" wrapText="1"/>
    </xf>
    <xf numFmtId="49" fontId="1" fillId="5" borderId="7" xfId="9" applyNumberFormat="1" applyFont="1" applyFill="1" applyBorder="1" applyAlignment="1">
      <alignment horizontal="center" vertical="center" wrapText="1"/>
    </xf>
    <xf numFmtId="49" fontId="1" fillId="5" borderId="8" xfId="9" applyNumberFormat="1" applyFont="1" applyFill="1" applyBorder="1" applyAlignment="1">
      <alignment horizontal="center" vertical="center" wrapText="1"/>
    </xf>
  </cellXfs>
  <cellStyles count="86">
    <cellStyle name="Dziesiętny" xfId="81" builtinId="3"/>
    <cellStyle name="Dziesiętny 2" xfId="5" xr:uid="{00000000-0005-0000-0000-000000000000}"/>
    <cellStyle name="Dziesiętny 2 2" xfId="11" xr:uid="{00000000-0005-0000-0000-000001000000}"/>
    <cellStyle name="Dziesiętny 2 2 2" xfId="20" xr:uid="{00000000-0005-0000-0000-000002000000}"/>
    <cellStyle name="Dziesiętny 2 2 2 2" xfId="40" xr:uid="{00000000-0005-0000-0000-000003000000}"/>
    <cellStyle name="Dziesiętny 2 2 2 2 2" xfId="79" xr:uid="{00000000-0005-0000-0000-000004000000}"/>
    <cellStyle name="Dziesiętny 2 2 2 3" xfId="60" xr:uid="{00000000-0005-0000-0000-000005000000}"/>
    <cellStyle name="Dziesiętny 2 2 3" xfId="31" xr:uid="{00000000-0005-0000-0000-000006000000}"/>
    <cellStyle name="Dziesiętny 2 2 3 2" xfId="70" xr:uid="{00000000-0005-0000-0000-000007000000}"/>
    <cellStyle name="Dziesiętny 2 2 4" xfId="51" xr:uid="{00000000-0005-0000-0000-000008000000}"/>
    <cellStyle name="Dziesiętny 2 3" xfId="15" xr:uid="{00000000-0005-0000-0000-000009000000}"/>
    <cellStyle name="Dziesiętny 2 3 2" xfId="35" xr:uid="{00000000-0005-0000-0000-00000A000000}"/>
    <cellStyle name="Dziesiętny 2 3 2 2" xfId="74" xr:uid="{00000000-0005-0000-0000-00000B000000}"/>
    <cellStyle name="Dziesiętny 2 3 3" xfId="55" xr:uid="{00000000-0005-0000-0000-00000C000000}"/>
    <cellStyle name="Dziesiętny 2 4" xfId="26" xr:uid="{00000000-0005-0000-0000-00000D000000}"/>
    <cellStyle name="Dziesiętny 2 4 2" xfId="65" xr:uid="{00000000-0005-0000-0000-00000E000000}"/>
    <cellStyle name="Dziesiętny 2 5" xfId="46" xr:uid="{00000000-0005-0000-0000-00000F000000}"/>
    <cellStyle name="Dziesiętny 3" xfId="8" xr:uid="{00000000-0005-0000-0000-000010000000}"/>
    <cellStyle name="Hiperłącze" xfId="3" builtinId="8"/>
    <cellStyle name="Normalny" xfId="0" builtinId="0"/>
    <cellStyle name="Normalny 2" xfId="1" xr:uid="{00000000-0005-0000-0000-000013000000}"/>
    <cellStyle name="Normalny 2 2" xfId="2" xr:uid="{00000000-0005-0000-0000-000014000000}"/>
    <cellStyle name="Normalny 2 3" xfId="7" xr:uid="{00000000-0005-0000-0000-000015000000}"/>
    <cellStyle name="Normalny 2 3 2" xfId="12" xr:uid="{00000000-0005-0000-0000-000016000000}"/>
    <cellStyle name="Normalny 2 3 2 2" xfId="21" xr:uid="{00000000-0005-0000-0000-000017000000}"/>
    <cellStyle name="Normalny 2 3 2 2 2" xfId="41" xr:uid="{00000000-0005-0000-0000-000018000000}"/>
    <cellStyle name="Normalny 2 3 2 2 2 2" xfId="80" xr:uid="{00000000-0005-0000-0000-000019000000}"/>
    <cellStyle name="Normalny 2 3 2 2 3" xfId="61" xr:uid="{00000000-0005-0000-0000-00001A000000}"/>
    <cellStyle name="Normalny 2 3 2 3" xfId="32" xr:uid="{00000000-0005-0000-0000-00001B000000}"/>
    <cellStyle name="Normalny 2 3 2 3 2" xfId="71" xr:uid="{00000000-0005-0000-0000-00001C000000}"/>
    <cellStyle name="Normalny 2 3 2 4" xfId="52" xr:uid="{00000000-0005-0000-0000-00001D000000}"/>
    <cellStyle name="Normalny 2 3 3" xfId="17" xr:uid="{00000000-0005-0000-0000-00001E000000}"/>
    <cellStyle name="Normalny 2 3 3 2" xfId="37" xr:uid="{00000000-0005-0000-0000-00001F000000}"/>
    <cellStyle name="Normalny 2 3 3 2 2" xfId="76" xr:uid="{00000000-0005-0000-0000-000020000000}"/>
    <cellStyle name="Normalny 2 3 3 3" xfId="57" xr:uid="{00000000-0005-0000-0000-000021000000}"/>
    <cellStyle name="Normalny 2 3 4" xfId="28" xr:uid="{00000000-0005-0000-0000-000022000000}"/>
    <cellStyle name="Normalny 2 3 4 2" xfId="67" xr:uid="{00000000-0005-0000-0000-000023000000}"/>
    <cellStyle name="Normalny 2 3 5" xfId="48" xr:uid="{00000000-0005-0000-0000-000024000000}"/>
    <cellStyle name="Normalny 2 4" xfId="9" xr:uid="{00000000-0005-0000-0000-000025000000}"/>
    <cellStyle name="Normalny 2 4 2" xfId="18" xr:uid="{00000000-0005-0000-0000-000026000000}"/>
    <cellStyle name="Normalny 2 4 2 2" xfId="38" xr:uid="{00000000-0005-0000-0000-000027000000}"/>
    <cellStyle name="Normalny 2 4 2 2 2" xfId="77" xr:uid="{00000000-0005-0000-0000-000028000000}"/>
    <cellStyle name="Normalny 2 4 2 3" xfId="58" xr:uid="{00000000-0005-0000-0000-000029000000}"/>
    <cellStyle name="Normalny 2 4 2 4" xfId="84" xr:uid="{4DCF23E0-2AF2-4513-B657-7B008DC7C75C}"/>
    <cellStyle name="Normalny 2 4 3" xfId="29" xr:uid="{00000000-0005-0000-0000-00002A000000}"/>
    <cellStyle name="Normalny 2 4 3 2" xfId="68" xr:uid="{00000000-0005-0000-0000-00002B000000}"/>
    <cellStyle name="Normalny 2 4 4" xfId="49" xr:uid="{00000000-0005-0000-0000-00002C000000}"/>
    <cellStyle name="Normalny 2 4 5" xfId="83" xr:uid="{E866D371-C8FF-4ED9-89C7-98F52BBC7E8E}"/>
    <cellStyle name="Normalny 2 5" xfId="13" xr:uid="{00000000-0005-0000-0000-00002D000000}"/>
    <cellStyle name="Normalny 2 5 2" xfId="33" xr:uid="{00000000-0005-0000-0000-00002E000000}"/>
    <cellStyle name="Normalny 2 5 2 2" xfId="72" xr:uid="{00000000-0005-0000-0000-00002F000000}"/>
    <cellStyle name="Normalny 2 5 3" xfId="53" xr:uid="{00000000-0005-0000-0000-000030000000}"/>
    <cellStyle name="Normalny 2 6" xfId="24" xr:uid="{00000000-0005-0000-0000-000031000000}"/>
    <cellStyle name="Normalny 2 6 2" xfId="63" xr:uid="{00000000-0005-0000-0000-000032000000}"/>
    <cellStyle name="Normalny 2 7" xfId="44" xr:uid="{00000000-0005-0000-0000-000033000000}"/>
    <cellStyle name="Normalny 3" xfId="6" xr:uid="{00000000-0005-0000-0000-000034000000}"/>
    <cellStyle name="Normalny 3 2" xfId="16" xr:uid="{00000000-0005-0000-0000-000035000000}"/>
    <cellStyle name="Normalny 3 2 2" xfId="36" xr:uid="{00000000-0005-0000-0000-000036000000}"/>
    <cellStyle name="Normalny 3 2 2 2" xfId="75" xr:uid="{00000000-0005-0000-0000-000037000000}"/>
    <cellStyle name="Normalny 3 2 3" xfId="56" xr:uid="{00000000-0005-0000-0000-000038000000}"/>
    <cellStyle name="Normalny 3 3" xfId="27" xr:uid="{00000000-0005-0000-0000-000039000000}"/>
    <cellStyle name="Normalny 3 3 2" xfId="66" xr:uid="{00000000-0005-0000-0000-00003A000000}"/>
    <cellStyle name="Normalny 3 4" xfId="47" xr:uid="{00000000-0005-0000-0000-00003B000000}"/>
    <cellStyle name="Normalny 4" xfId="22" xr:uid="{00000000-0005-0000-0000-00003C000000}"/>
    <cellStyle name="Normalny 4 2" xfId="62" xr:uid="{00000000-0005-0000-0000-00003D000000}"/>
    <cellStyle name="Normalny 5" xfId="23" xr:uid="{00000000-0005-0000-0000-00003E000000}"/>
    <cellStyle name="Normalny 6" xfId="43" xr:uid="{00000000-0005-0000-0000-00003F000000}"/>
    <cellStyle name="Normalny 7" xfId="42" xr:uid="{00000000-0005-0000-0000-000040000000}"/>
    <cellStyle name="Procentowy" xfId="82" builtinId="5"/>
    <cellStyle name="Procentowy 2" xfId="4" xr:uid="{00000000-0005-0000-0000-000041000000}"/>
    <cellStyle name="Procentowy 2 2" xfId="10" xr:uid="{00000000-0005-0000-0000-000042000000}"/>
    <cellStyle name="Procentowy 2 2 2" xfId="19" xr:uid="{00000000-0005-0000-0000-000043000000}"/>
    <cellStyle name="Procentowy 2 2 2 2" xfId="39" xr:uid="{00000000-0005-0000-0000-000044000000}"/>
    <cellStyle name="Procentowy 2 2 2 2 2" xfId="78" xr:uid="{00000000-0005-0000-0000-000045000000}"/>
    <cellStyle name="Procentowy 2 2 2 3" xfId="59" xr:uid="{00000000-0005-0000-0000-000046000000}"/>
    <cellStyle name="Procentowy 2 2 3" xfId="30" xr:uid="{00000000-0005-0000-0000-000047000000}"/>
    <cellStyle name="Procentowy 2 2 3 2" xfId="69" xr:uid="{00000000-0005-0000-0000-000048000000}"/>
    <cellStyle name="Procentowy 2 2 4" xfId="50" xr:uid="{00000000-0005-0000-0000-000049000000}"/>
    <cellStyle name="Procentowy 2 2 5" xfId="85" xr:uid="{8701B74F-2DC2-4E95-8A71-061D6CFE03BE}"/>
    <cellStyle name="Procentowy 2 3" xfId="14" xr:uid="{00000000-0005-0000-0000-00004A000000}"/>
    <cellStyle name="Procentowy 2 3 2" xfId="34" xr:uid="{00000000-0005-0000-0000-00004B000000}"/>
    <cellStyle name="Procentowy 2 3 2 2" xfId="73" xr:uid="{00000000-0005-0000-0000-00004C000000}"/>
    <cellStyle name="Procentowy 2 3 3" xfId="54" xr:uid="{00000000-0005-0000-0000-00004D000000}"/>
    <cellStyle name="Procentowy 2 4" xfId="25" xr:uid="{00000000-0005-0000-0000-00004E000000}"/>
    <cellStyle name="Procentowy 2 4 2" xfId="64" xr:uid="{00000000-0005-0000-0000-00004F000000}"/>
    <cellStyle name="Procentowy 2 5" xfId="45" xr:uid="{00000000-0005-0000-0000-000050000000}"/>
  </cellStyles>
  <dxfs count="0"/>
  <tableStyles count="0" defaultTableStyle="TableStyleMedium2" defaultPivotStyle="PivotStyleMedium9"/>
  <colors>
    <mruColors>
      <color rgb="FF2A65A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'1. Liczba deklaracji'!$B$8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1"/>
              <c:layout>
                <c:manualLayout>
                  <c:x val="0"/>
                  <c:y val="1.374533253963959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5CE-4615-853F-259DC659681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deklaracji'!$C$8:$F$8</c:f>
              <c:numCache>
                <c:formatCode>#,##0</c:formatCode>
                <c:ptCount val="4"/>
                <c:pt idx="0">
                  <c:v>11215</c:v>
                </c:pt>
                <c:pt idx="1">
                  <c:v>11627</c:v>
                </c:pt>
                <c:pt idx="2">
                  <c:v>11728</c:v>
                </c:pt>
                <c:pt idx="3">
                  <c:v>11645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5CE-4615-853F-259DC6596814}"/>
            </c:ext>
          </c:extLst>
        </c:ser>
        <c:ser>
          <c:idx val="1"/>
          <c:order val="1"/>
          <c:tx>
            <c:strRef>
              <c:f>'1. Liczba deklaracji'!$B$9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deklaracji'!$C$9:$F$9</c:f>
              <c:numCache>
                <c:formatCode>#,##0</c:formatCode>
                <c:ptCount val="4"/>
                <c:pt idx="0">
                  <c:v>11733</c:v>
                </c:pt>
                <c:pt idx="1">
                  <c:v>12210</c:v>
                </c:pt>
                <c:pt idx="2">
                  <c:v>12337</c:v>
                </c:pt>
                <c:pt idx="3">
                  <c:v>12224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5CE-4615-853F-259DC6596814}"/>
            </c:ext>
          </c:extLst>
        </c:ser>
        <c:ser>
          <c:idx val="4"/>
          <c:order val="2"/>
          <c:tx>
            <c:strRef>
              <c:f>'1. Liczba deklaracji'!$B$10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dLbl>
              <c:idx val="1"/>
              <c:layout>
                <c:manualLayout>
                  <c:x val="2.9247314601387351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5CE-4615-853F-259DC659681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deklaracji'!$C$10:$F$10</c:f>
              <c:numCache>
                <c:formatCode>#,##0</c:formatCode>
                <c:ptCount val="4"/>
                <c:pt idx="0">
                  <c:v>12412</c:v>
                </c:pt>
                <c:pt idx="1">
                  <c:v>12687</c:v>
                </c:pt>
                <c:pt idx="2">
                  <c:v>12744</c:v>
                </c:pt>
                <c:pt idx="3">
                  <c:v>12605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5CE-4615-853F-259DC6596814}"/>
            </c:ext>
          </c:extLst>
        </c:ser>
        <c:ser>
          <c:idx val="2"/>
          <c:order val="3"/>
          <c:tx>
            <c:strRef>
              <c:f>'1. Liczba deklaracji'!$B$11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-8.24719952378375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5CE-4615-853F-259DC659681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deklaracji'!$C$11:$F$11</c:f>
              <c:numCache>
                <c:formatCode>#,##0</c:formatCode>
                <c:ptCount val="4"/>
                <c:pt idx="0">
                  <c:v>12558</c:v>
                </c:pt>
                <c:pt idx="1">
                  <c:v>11842</c:v>
                </c:pt>
                <c:pt idx="2">
                  <c:v>11774</c:v>
                </c:pt>
                <c:pt idx="3">
                  <c:v>11308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5CE-4615-853F-259DC6596814}"/>
            </c:ext>
          </c:extLst>
        </c:ser>
        <c:ser>
          <c:idx val="3"/>
          <c:order val="4"/>
          <c:tx>
            <c:strRef>
              <c:f>'1. Liczba deklaracji'!$B$12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deklaracji'!$C$12:$F$12</c:f>
              <c:numCache>
                <c:formatCode>#,##0</c:formatCode>
                <c:ptCount val="4"/>
                <c:pt idx="0">
                  <c:v>10900</c:v>
                </c:pt>
                <c:pt idx="1">
                  <c:v>11109</c:v>
                </c:pt>
                <c:pt idx="2">
                  <c:v>11622</c:v>
                </c:pt>
                <c:pt idx="3">
                  <c:v>11561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5CE-4615-853F-259DC6596814}"/>
            </c:ext>
          </c:extLst>
        </c:ser>
        <c:ser>
          <c:idx val="5"/>
          <c:order val="5"/>
          <c:tx>
            <c:strRef>
              <c:f>'1. Liczba deklaracji'!$B$13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B0F0"/>
            </a:solidFill>
            <a:ln>
              <a:solidFill>
                <a:srgbClr val="00B0F0"/>
              </a:solidFill>
            </a:ln>
          </c:spPr>
          <c:invertIfNegative val="0"/>
          <c:dLbls>
            <c:dLbl>
              <c:idx val="0"/>
              <c:layout>
                <c:manualLayout>
                  <c:x val="4.3870971902081829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717-45D6-A580-540F666AFA2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aseline="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deklaracji'!$C$13:$F$13</c:f>
              <c:numCache>
                <c:formatCode>#,##0</c:formatCode>
                <c:ptCount val="4"/>
                <c:pt idx="0">
                  <c:v>11611</c:v>
                </c:pt>
                <c:pt idx="1">
                  <c:v>11951</c:v>
                </c:pt>
                <c:pt idx="2">
                  <c:v>11981</c:v>
                </c:pt>
                <c:pt idx="3">
                  <c:v>9772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5CE-4615-853F-259DC65968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179200"/>
        <c:axId val="133989504"/>
      </c:barChart>
      <c:lineChart>
        <c:grouping val="standard"/>
        <c:varyColors val="0"/>
        <c:ser>
          <c:idx val="6"/>
          <c:order val="6"/>
          <c:tx>
            <c:strRef>
              <c:f>'1. Liczba deklaracji'!$B$17</c:f>
              <c:strCache>
                <c:ptCount val="1"/>
                <c:pt idx="0">
                  <c:v>Trend 2019</c:v>
                </c:pt>
              </c:strCache>
            </c:strRef>
          </c:tx>
          <c:spPr>
            <a:ln>
              <a:solidFill>
                <a:schemeClr val="accent1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deklaracji'!$C$17:$F$17</c:f>
              <c:numCache>
                <c:formatCode>0%</c:formatCode>
                <c:ptCount val="4"/>
                <c:pt idx="0">
                  <c:v>1</c:v>
                </c:pt>
                <c:pt idx="1">
                  <c:v>1.0221559780857234</c:v>
                </c:pt>
                <c:pt idx="2">
                  <c:v>1.0044927878931189</c:v>
                </c:pt>
                <c:pt idx="3">
                  <c:v>0.98909290646578785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45CE-4615-853F-259DC6596814}"/>
            </c:ext>
          </c:extLst>
        </c:ser>
        <c:ser>
          <c:idx val="7"/>
          <c:order val="7"/>
          <c:tx>
            <c:strRef>
              <c:f>'1. Liczba deklaracji'!$B$18</c:f>
              <c:strCache>
                <c:ptCount val="1"/>
                <c:pt idx="0">
                  <c:v>Trend 2020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deklaracji'!$C$18:$F$18</c:f>
              <c:numCache>
                <c:formatCode>0%</c:formatCode>
                <c:ptCount val="4"/>
                <c:pt idx="0">
                  <c:v>1</c:v>
                </c:pt>
                <c:pt idx="1">
                  <c:v>0.9429845516802039</c:v>
                </c:pt>
                <c:pt idx="2">
                  <c:v>0.99425772673534873</c:v>
                </c:pt>
                <c:pt idx="3">
                  <c:v>0.96042126719891285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45CE-4615-853F-259DC6596814}"/>
            </c:ext>
          </c:extLst>
        </c:ser>
        <c:ser>
          <c:idx val="8"/>
          <c:order val="8"/>
          <c:tx>
            <c:strRef>
              <c:f>'1. Liczba deklaracji'!$B$19</c:f>
              <c:strCache>
                <c:ptCount val="1"/>
                <c:pt idx="0">
                  <c:v>Trend 2021</c:v>
                </c:pt>
              </c:strCache>
            </c:strRef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deklaracji'!$C$19:$F$19</c:f>
              <c:numCache>
                <c:formatCode>0%</c:formatCode>
                <c:ptCount val="4"/>
                <c:pt idx="0">
                  <c:v>1</c:v>
                </c:pt>
                <c:pt idx="1">
                  <c:v>1.0191743119266055</c:v>
                </c:pt>
                <c:pt idx="2">
                  <c:v>1.0461787739670538</c:v>
                </c:pt>
                <c:pt idx="3">
                  <c:v>0.99475133367750812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45CE-4615-853F-259DC6596814}"/>
            </c:ext>
          </c:extLst>
        </c:ser>
        <c:ser>
          <c:idx val="9"/>
          <c:order val="9"/>
          <c:tx>
            <c:strRef>
              <c:f>'1. Liczba deklaracji'!$B$20</c:f>
              <c:strCache>
                <c:ptCount val="1"/>
                <c:pt idx="0">
                  <c:v>Trend 2022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deklaracji'!$C$20:$F$20</c:f>
              <c:numCache>
                <c:formatCode>0%</c:formatCode>
                <c:ptCount val="4"/>
                <c:pt idx="0">
                  <c:v>1</c:v>
                </c:pt>
                <c:pt idx="1">
                  <c:v>1.0292825768667642</c:v>
                </c:pt>
                <c:pt idx="2">
                  <c:v>1.0025102501882688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2401-4AA3-9646-533EA36535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3624928"/>
        <c:axId val="623627840"/>
      </c:lineChart>
      <c:catAx>
        <c:axId val="200179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89504"/>
        <c:crosses val="autoZero"/>
        <c:auto val="1"/>
        <c:lblAlgn val="ctr"/>
        <c:lblOffset val="100"/>
        <c:noMultiLvlLbl val="0"/>
      </c:catAx>
      <c:valAx>
        <c:axId val="133989504"/>
        <c:scaling>
          <c:orientation val="minMax"/>
          <c:max val="13000"/>
          <c:min val="500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Liczba deklaracji</a:t>
                </a:r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179200"/>
        <c:crosses val="autoZero"/>
        <c:crossBetween val="between"/>
      </c:valAx>
      <c:valAx>
        <c:axId val="623627840"/>
        <c:scaling>
          <c:orientation val="minMax"/>
          <c:min val="0.8"/>
        </c:scaling>
        <c:delete val="0"/>
        <c:axPos val="r"/>
        <c:numFmt formatCode="0%" sourceLinked="1"/>
        <c:majorTickMark val="out"/>
        <c:minorTickMark val="none"/>
        <c:tickLblPos val="nextTo"/>
        <c:crossAx val="623624928"/>
        <c:crosses val="max"/>
        <c:crossBetween val="between"/>
      </c:valAx>
      <c:catAx>
        <c:axId val="6236249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23627840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Umowy OT'!$C$8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OT'!$D$8:$I$8</c:f>
              <c:numCache>
                <c:formatCode>_-* #\ ##0\ _z_ł_-;\-* #\ ##0\ _z_ł_-;_-* "-"??\ _z_ł_-;_-@_-</c:formatCode>
                <c:ptCount val="6"/>
                <c:pt idx="0">
                  <c:v>174061</c:v>
                </c:pt>
                <c:pt idx="1">
                  <c:v>215929</c:v>
                </c:pt>
                <c:pt idx="2">
                  <c:v>307370</c:v>
                </c:pt>
                <c:pt idx="3">
                  <c:v>209618</c:v>
                </c:pt>
                <c:pt idx="4">
                  <c:v>259498</c:v>
                </c:pt>
                <c:pt idx="5">
                  <c:v>291188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43-40DE-B0A7-C4A528CC73C0}"/>
            </c:ext>
          </c:extLst>
        </c:ser>
        <c:ser>
          <c:idx val="1"/>
          <c:order val="1"/>
          <c:tx>
            <c:strRef>
              <c:f>'2. Umowy OT'!$C$9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OT'!$D$9:$I$9</c:f>
              <c:numCache>
                <c:formatCode>_-* #\ ##0\ _z_ł_-;\-* #\ ##0\ _z_ł_-;_-* "-"??\ _z_ł_-;_-@_-</c:formatCode>
                <c:ptCount val="6"/>
                <c:pt idx="0">
                  <c:v>18086</c:v>
                </c:pt>
                <c:pt idx="1">
                  <c:v>13965</c:v>
                </c:pt>
                <c:pt idx="2">
                  <c:v>15094</c:v>
                </c:pt>
                <c:pt idx="3">
                  <c:v>21000</c:v>
                </c:pt>
                <c:pt idx="4">
                  <c:v>26704</c:v>
                </c:pt>
                <c:pt idx="5">
                  <c:v>19622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E43-40DE-B0A7-C4A528CC73C0}"/>
            </c:ext>
          </c:extLst>
        </c:ser>
        <c:ser>
          <c:idx val="2"/>
          <c:order val="2"/>
          <c:tx>
            <c:strRef>
              <c:f>'2. Umowy OT'!$C$10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OT'!$D$10:$I$10</c:f>
              <c:numCache>
                <c:formatCode>_-* #\ ##0\ _z_ł_-;\-* #\ ##0\ _z_ł_-;_-* "-"??\ _z_ł_-;_-@_-</c:formatCode>
                <c:ptCount val="6"/>
                <c:pt idx="0">
                  <c:v>100022</c:v>
                </c:pt>
                <c:pt idx="1">
                  <c:v>88267</c:v>
                </c:pt>
                <c:pt idx="2">
                  <c:v>83575</c:v>
                </c:pt>
                <c:pt idx="3">
                  <c:v>67359</c:v>
                </c:pt>
                <c:pt idx="4">
                  <c:v>102461</c:v>
                </c:pt>
                <c:pt idx="5">
                  <c:v>89730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E43-40DE-B0A7-C4A528CC73C0}"/>
            </c:ext>
          </c:extLst>
        </c:ser>
        <c:ser>
          <c:idx val="3"/>
          <c:order val="3"/>
          <c:tx>
            <c:strRef>
              <c:f>'2. Umowy OT'!$C$11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OT'!$D$11:$I$11</c:f>
              <c:numCache>
                <c:formatCode>_-* #\ ##0\ _z_ł_-;\-* #\ ##0\ _z_ł_-;_-* "-"??\ _z_ł_-;_-@_-</c:formatCode>
                <c:ptCount val="6"/>
                <c:pt idx="0">
                  <c:v>232179</c:v>
                </c:pt>
                <c:pt idx="1">
                  <c:v>320724</c:v>
                </c:pt>
                <c:pt idx="2">
                  <c:v>313009</c:v>
                </c:pt>
                <c:pt idx="3">
                  <c:v>235550</c:v>
                </c:pt>
                <c:pt idx="4">
                  <c:v>282295</c:v>
                </c:pt>
                <c:pt idx="5">
                  <c:v>370028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E43-40DE-B0A7-C4A528CC73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0720"/>
        <c:axId val="133995840"/>
      </c:barChart>
      <c:catAx>
        <c:axId val="212510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95840"/>
        <c:crossesAt val="0"/>
        <c:auto val="1"/>
        <c:lblAlgn val="ctr"/>
        <c:lblOffset val="100"/>
        <c:noMultiLvlLbl val="0"/>
      </c:catAx>
      <c:valAx>
        <c:axId val="133995840"/>
        <c:scaling>
          <c:orientation val="minMax"/>
          <c:max val="375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0720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6.8974703392458508E-2"/>
          <c:y val="3.9544840553507044E-2"/>
          <c:w val="0.847494939471374"/>
          <c:h val="0.89088274240173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'2. Umowy OT'!$N$5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OT'!$O$4:$AE$4</c:f>
              <c:strCache>
                <c:ptCount val="17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  <c:pt idx="16">
                  <c:v>Q3 2022</c:v>
                </c:pt>
              </c:strCache>
            </c:strRef>
          </c:cat>
          <c:val>
            <c:numRef>
              <c:f>'2. Umowy OT'!$O$5:$AF$5</c:f>
              <c:numCache>
                <c:formatCode>_-* #\ ##0\ _z_ł_-;\-* #\ ##0\ _z_ł_-;_-* "-"??\ _z_ł_-;_-@_-</c:formatCode>
                <c:ptCount val="18"/>
                <c:pt idx="0">
                  <c:v>421411</c:v>
                </c:pt>
                <c:pt idx="1">
                  <c:v>222475</c:v>
                </c:pt>
                <c:pt idx="2">
                  <c:v>278647</c:v>
                </c:pt>
                <c:pt idx="3">
                  <c:v>285882</c:v>
                </c:pt>
                <c:pt idx="4">
                  <c:v>435692</c:v>
                </c:pt>
                <c:pt idx="5">
                  <c:v>231766</c:v>
                </c:pt>
                <c:pt idx="6">
                  <c:v>207268</c:v>
                </c:pt>
                <c:pt idx="7">
                  <c:v>64748</c:v>
                </c:pt>
                <c:pt idx="8">
                  <c:v>186177</c:v>
                </c:pt>
                <c:pt idx="9">
                  <c:v>47447</c:v>
                </c:pt>
                <c:pt idx="10">
                  <c:v>86122</c:v>
                </c:pt>
                <c:pt idx="11">
                  <c:v>269656</c:v>
                </c:pt>
                <c:pt idx="12">
                  <c:v>334247</c:v>
                </c:pt>
                <c:pt idx="13">
                  <c:v>161644</c:v>
                </c:pt>
                <c:pt idx="14">
                  <c:v>216095</c:v>
                </c:pt>
                <c:pt idx="15">
                  <c:v>373744</c:v>
                </c:pt>
                <c:pt idx="16">
                  <c:v>395250</c:v>
                </c:pt>
                <c:pt idx="17">
                  <c:v>210719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F5-47E3-9C37-8AD0E068E193}"/>
            </c:ext>
          </c:extLst>
        </c:ser>
        <c:ser>
          <c:idx val="1"/>
          <c:order val="1"/>
          <c:tx>
            <c:strRef>
              <c:f>'2. Umowy OT'!$N$6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OT'!$O$4:$AE$4</c:f>
              <c:strCache>
                <c:ptCount val="17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  <c:pt idx="16">
                  <c:v>Q3 2022</c:v>
                </c:pt>
              </c:strCache>
            </c:strRef>
          </c:cat>
          <c:val>
            <c:numRef>
              <c:f>'2. Umowy OT'!$O$6:$AF$6</c:f>
              <c:numCache>
                <c:formatCode>_-* #\ ##0\ _z_ł_-;\-* #\ ##0\ _z_ł_-;_-* "-"??\ _z_ł_-;_-@_-</c:formatCode>
                <c:ptCount val="18"/>
                <c:pt idx="0">
                  <c:v>18439</c:v>
                </c:pt>
                <c:pt idx="1">
                  <c:v>23739</c:v>
                </c:pt>
                <c:pt idx="2">
                  <c:v>31808</c:v>
                </c:pt>
                <c:pt idx="3">
                  <c:v>23358</c:v>
                </c:pt>
                <c:pt idx="4">
                  <c:v>26841</c:v>
                </c:pt>
                <c:pt idx="5">
                  <c:v>32721</c:v>
                </c:pt>
                <c:pt idx="6">
                  <c:v>23218</c:v>
                </c:pt>
                <c:pt idx="7">
                  <c:v>3292</c:v>
                </c:pt>
                <c:pt idx="8">
                  <c:v>5381</c:v>
                </c:pt>
                <c:pt idx="9">
                  <c:v>4284</c:v>
                </c:pt>
                <c:pt idx="10">
                  <c:v>8189</c:v>
                </c:pt>
                <c:pt idx="11">
                  <c:v>12908</c:v>
                </c:pt>
                <c:pt idx="12">
                  <c:v>15841</c:v>
                </c:pt>
                <c:pt idx="13">
                  <c:v>18833</c:v>
                </c:pt>
                <c:pt idx="14">
                  <c:v>23075</c:v>
                </c:pt>
                <c:pt idx="15">
                  <c:v>29964</c:v>
                </c:pt>
                <c:pt idx="16">
                  <c:v>26495</c:v>
                </c:pt>
                <c:pt idx="17">
                  <c:v>29711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F5-47E3-9C37-8AD0E068E193}"/>
            </c:ext>
          </c:extLst>
        </c:ser>
        <c:ser>
          <c:idx val="2"/>
          <c:order val="2"/>
          <c:tx>
            <c:strRef>
              <c:f>'2. Umowy OT'!$N$7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OT'!$O$4:$AE$4</c:f>
              <c:strCache>
                <c:ptCount val="17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  <c:pt idx="16">
                  <c:v>Q3 2022</c:v>
                </c:pt>
              </c:strCache>
            </c:strRef>
          </c:cat>
          <c:val>
            <c:numRef>
              <c:f>'2. Umowy OT'!$O$7:$AF$7</c:f>
              <c:numCache>
                <c:formatCode>_-* #\ ##0\ _z_ł_-;\-* #\ ##0\ _z_ł_-;_-* "-"??\ _z_ł_-;_-@_-</c:formatCode>
                <c:ptCount val="18"/>
                <c:pt idx="0">
                  <c:v>1041</c:v>
                </c:pt>
                <c:pt idx="1">
                  <c:v>1268</c:v>
                </c:pt>
                <c:pt idx="2">
                  <c:v>1853</c:v>
                </c:pt>
                <c:pt idx="3">
                  <c:v>1156</c:v>
                </c:pt>
                <c:pt idx="4">
                  <c:v>1728</c:v>
                </c:pt>
                <c:pt idx="5">
                  <c:v>1504</c:v>
                </c:pt>
                <c:pt idx="6">
                  <c:v>1000</c:v>
                </c:pt>
                <c:pt idx="7">
                  <c:v>189</c:v>
                </c:pt>
                <c:pt idx="8">
                  <c:v>414</c:v>
                </c:pt>
                <c:pt idx="9">
                  <c:v>436</c:v>
                </c:pt>
                <c:pt idx="10">
                  <c:v>677</c:v>
                </c:pt>
                <c:pt idx="11">
                  <c:v>670</c:v>
                </c:pt>
                <c:pt idx="12">
                  <c:v>983</c:v>
                </c:pt>
                <c:pt idx="13">
                  <c:v>1088</c:v>
                </c:pt>
                <c:pt idx="14">
                  <c:v>1252</c:v>
                </c:pt>
                <c:pt idx="15">
                  <c:v>1381</c:v>
                </c:pt>
                <c:pt idx="16">
                  <c:v>2245</c:v>
                </c:pt>
                <c:pt idx="17">
                  <c:v>1980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F5-47E3-9C37-8AD0E068E193}"/>
            </c:ext>
          </c:extLst>
        </c:ser>
        <c:ser>
          <c:idx val="3"/>
          <c:order val="3"/>
          <c:tx>
            <c:strRef>
              <c:f>'2. Umowy OT'!$N$8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OT'!$O$4:$AE$4</c:f>
              <c:strCache>
                <c:ptCount val="17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  <c:pt idx="16">
                  <c:v>Q3 2022</c:v>
                </c:pt>
              </c:strCache>
            </c:strRef>
          </c:cat>
          <c:val>
            <c:numRef>
              <c:f>'2. Umowy OT'!$O$8:$AF$8</c:f>
              <c:numCache>
                <c:formatCode>_-* #\ ##0\ _z_ł_-;\-* #\ ##0\ _z_ł_-;_-* "-"??\ _z_ł_-;_-@_-</c:formatCode>
                <c:ptCount val="18"/>
                <c:pt idx="0">
                  <c:v>71501</c:v>
                </c:pt>
                <c:pt idx="1">
                  <c:v>61168</c:v>
                </c:pt>
                <c:pt idx="2">
                  <c:v>99204</c:v>
                </c:pt>
                <c:pt idx="3">
                  <c:v>86912</c:v>
                </c:pt>
                <c:pt idx="4">
                  <c:v>76173</c:v>
                </c:pt>
                <c:pt idx="5">
                  <c:v>68345</c:v>
                </c:pt>
                <c:pt idx="6">
                  <c:v>66411</c:v>
                </c:pt>
                <c:pt idx="7">
                  <c:v>7118</c:v>
                </c:pt>
                <c:pt idx="8">
                  <c:v>25063</c:v>
                </c:pt>
                <c:pt idx="9">
                  <c:v>7833</c:v>
                </c:pt>
                <c:pt idx="10">
                  <c:v>12171</c:v>
                </c:pt>
                <c:pt idx="11">
                  <c:v>36741</c:v>
                </c:pt>
                <c:pt idx="12">
                  <c:v>55637</c:v>
                </c:pt>
                <c:pt idx="13">
                  <c:v>30850</c:v>
                </c:pt>
                <c:pt idx="14">
                  <c:v>56999</c:v>
                </c:pt>
                <c:pt idx="15">
                  <c:v>89137</c:v>
                </c:pt>
                <c:pt idx="16">
                  <c:v>69299</c:v>
                </c:pt>
                <c:pt idx="17">
                  <c:v>53472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F5-47E3-9C37-8AD0E068E193}"/>
            </c:ext>
          </c:extLst>
        </c:ser>
        <c:ser>
          <c:idx val="4"/>
          <c:order val="4"/>
          <c:tx>
            <c:strRef>
              <c:f>'2. Umowy OT'!$N$9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OT'!$O$4:$AE$4</c:f>
              <c:strCache>
                <c:ptCount val="17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  <c:pt idx="16">
                  <c:v>Q3 2022</c:v>
                </c:pt>
              </c:strCache>
            </c:strRef>
          </c:cat>
          <c:val>
            <c:numRef>
              <c:f>'2. Umowy OT'!$O$9:$AF$9</c:f>
              <c:numCache>
                <c:formatCode>_-* #\ ##0\ _z_ł_-;\-* #\ ##0\ _z_ł_-;_-* "-"??\ _z_ł_-;_-@_-</c:formatCode>
                <c:ptCount val="18"/>
                <c:pt idx="0">
                  <c:v>5597</c:v>
                </c:pt>
                <c:pt idx="1">
                  <c:v>8280</c:v>
                </c:pt>
                <c:pt idx="2">
                  <c:v>7500</c:v>
                </c:pt>
                <c:pt idx="3">
                  <c:v>3694</c:v>
                </c:pt>
                <c:pt idx="4">
                  <c:v>8293</c:v>
                </c:pt>
                <c:pt idx="5">
                  <c:v>10167</c:v>
                </c:pt>
                <c:pt idx="6">
                  <c:v>6001</c:v>
                </c:pt>
                <c:pt idx="7">
                  <c:v>807</c:v>
                </c:pt>
                <c:pt idx="8">
                  <c:v>4955</c:v>
                </c:pt>
                <c:pt idx="9">
                  <c:v>2981</c:v>
                </c:pt>
                <c:pt idx="10">
                  <c:v>6738</c:v>
                </c:pt>
                <c:pt idx="11">
                  <c:v>4656</c:v>
                </c:pt>
                <c:pt idx="12">
                  <c:v>8625</c:v>
                </c:pt>
                <c:pt idx="13">
                  <c:v>11028</c:v>
                </c:pt>
                <c:pt idx="14">
                  <c:v>9571</c:v>
                </c:pt>
                <c:pt idx="15">
                  <c:v>5561</c:v>
                </c:pt>
                <c:pt idx="16">
                  <c:v>11008</c:v>
                </c:pt>
                <c:pt idx="17">
                  <c:v>11886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F5-47E3-9C37-8AD0E068E193}"/>
            </c:ext>
          </c:extLst>
        </c:ser>
        <c:ser>
          <c:idx val="5"/>
          <c:order val="5"/>
          <c:tx>
            <c:strRef>
              <c:f>'2. Umowy OT'!$N$10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OT'!$O$4:$AE$4</c:f>
              <c:strCache>
                <c:ptCount val="17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  <c:pt idx="16">
                  <c:v>Q3 2022</c:v>
                </c:pt>
              </c:strCache>
            </c:strRef>
          </c:cat>
          <c:val>
            <c:numRef>
              <c:f>'2. Umowy OT'!$O$10:$AF$10</c:f>
              <c:numCache>
                <c:formatCode>_-* #\ ##0\ _z_ł_-;\-* #\ ##0\ _z_ł_-;_-* "-"??\ _z_ł_-;_-@_-</c:formatCode>
                <c:ptCount val="18"/>
                <c:pt idx="0">
                  <c:v>243027</c:v>
                </c:pt>
                <c:pt idx="1">
                  <c:v>181683</c:v>
                </c:pt>
                <c:pt idx="2">
                  <c:v>242291</c:v>
                </c:pt>
                <c:pt idx="3">
                  <c:v>326972</c:v>
                </c:pt>
                <c:pt idx="4">
                  <c:v>248521</c:v>
                </c:pt>
                <c:pt idx="5">
                  <c:v>179321</c:v>
                </c:pt>
                <c:pt idx="6">
                  <c:v>184749</c:v>
                </c:pt>
                <c:pt idx="7">
                  <c:v>64612</c:v>
                </c:pt>
                <c:pt idx="8">
                  <c:v>124088</c:v>
                </c:pt>
                <c:pt idx="9">
                  <c:v>31515</c:v>
                </c:pt>
                <c:pt idx="10">
                  <c:v>85820</c:v>
                </c:pt>
                <c:pt idx="11">
                  <c:v>174851</c:v>
                </c:pt>
                <c:pt idx="12">
                  <c:v>298598</c:v>
                </c:pt>
                <c:pt idx="13">
                  <c:v>77294</c:v>
                </c:pt>
                <c:pt idx="14">
                  <c:v>142463</c:v>
                </c:pt>
                <c:pt idx="15">
                  <c:v>209685</c:v>
                </c:pt>
                <c:pt idx="16">
                  <c:v>200724</c:v>
                </c:pt>
                <c:pt idx="17">
                  <c:v>73831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BF5-47E3-9C37-8AD0E068E1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2510208"/>
        <c:axId val="133992960"/>
      </c:barChart>
      <c:catAx>
        <c:axId val="212510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92960"/>
        <c:crosses val="autoZero"/>
        <c:auto val="1"/>
        <c:lblAlgn val="ctr"/>
        <c:lblOffset val="100"/>
        <c:noMultiLvlLbl val="0"/>
      </c:catAx>
      <c:valAx>
        <c:axId val="133992960"/>
        <c:scaling>
          <c:orientation val="minMax"/>
          <c:max val="45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0208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OT'!$N$5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OT'!$O$4:$AF$4</c:f>
              <c:strCache>
                <c:ptCount val="18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  <c:pt idx="16">
                  <c:v>Q3 2022</c:v>
                </c:pt>
                <c:pt idx="17">
                  <c:v>Q4 2022</c:v>
                </c:pt>
              </c:strCache>
            </c:strRef>
          </c:cat>
          <c:val>
            <c:numRef>
              <c:f>'3. Podróżni OT'!$O$5:$AF$5</c:f>
              <c:numCache>
                <c:formatCode>_-* #\ ##0\ _z_ł_-;\-* #\ ##0\ _z_ł_-;_-* "-"??\ _z_ł_-;_-@_-</c:formatCode>
                <c:ptCount val="18"/>
                <c:pt idx="0">
                  <c:v>1067957</c:v>
                </c:pt>
                <c:pt idx="1">
                  <c:v>621369</c:v>
                </c:pt>
                <c:pt idx="2">
                  <c:v>781109</c:v>
                </c:pt>
                <c:pt idx="3">
                  <c:v>762797</c:v>
                </c:pt>
                <c:pt idx="4">
                  <c:v>1125525</c:v>
                </c:pt>
                <c:pt idx="5">
                  <c:v>641049</c:v>
                </c:pt>
                <c:pt idx="6">
                  <c:v>575733</c:v>
                </c:pt>
                <c:pt idx="7">
                  <c:v>186317</c:v>
                </c:pt>
                <c:pt idx="8">
                  <c:v>479692</c:v>
                </c:pt>
                <c:pt idx="9">
                  <c:v>118627</c:v>
                </c:pt>
                <c:pt idx="10">
                  <c:v>228217</c:v>
                </c:pt>
                <c:pt idx="11">
                  <c:v>715719</c:v>
                </c:pt>
                <c:pt idx="12">
                  <c:v>833729</c:v>
                </c:pt>
                <c:pt idx="13">
                  <c:v>433851</c:v>
                </c:pt>
                <c:pt idx="14">
                  <c:v>602663</c:v>
                </c:pt>
                <c:pt idx="15">
                  <c:v>1013734</c:v>
                </c:pt>
                <c:pt idx="16">
                  <c:v>1007157</c:v>
                </c:pt>
                <c:pt idx="17">
                  <c:v>558175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0-4D1F-93DC-AE0E9EA9B6E6}"/>
            </c:ext>
          </c:extLst>
        </c:ser>
        <c:ser>
          <c:idx val="1"/>
          <c:order val="1"/>
          <c:tx>
            <c:strRef>
              <c:f>'3. Podróżni OT'!$N$6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dLbl>
              <c:idx val="7"/>
              <c:layout>
                <c:manualLayout>
                  <c:x val="-1.2591816152346432E-3"/>
                  <c:y val="-9.045225414851785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F0-42A5-B5D9-648CCDB828E5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OT'!$O$4:$AF$4</c:f>
              <c:strCache>
                <c:ptCount val="18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  <c:pt idx="16">
                  <c:v>Q3 2022</c:v>
                </c:pt>
                <c:pt idx="17">
                  <c:v>Q4 2022</c:v>
                </c:pt>
              </c:strCache>
            </c:strRef>
          </c:cat>
          <c:val>
            <c:numRef>
              <c:f>'3. Podróżni OT'!$O$6:$AF$6</c:f>
              <c:numCache>
                <c:formatCode>_-* #\ ##0\ _z_ł_-;\-* #\ ##0\ _z_ł_-;_-* "-"??\ _z_ł_-;_-@_-</c:formatCode>
                <c:ptCount val="18"/>
                <c:pt idx="0">
                  <c:v>41954</c:v>
                </c:pt>
                <c:pt idx="1">
                  <c:v>56678</c:v>
                </c:pt>
                <c:pt idx="2">
                  <c:v>74056</c:v>
                </c:pt>
                <c:pt idx="3">
                  <c:v>53036</c:v>
                </c:pt>
                <c:pt idx="4">
                  <c:v>61311</c:v>
                </c:pt>
                <c:pt idx="5">
                  <c:v>74776</c:v>
                </c:pt>
                <c:pt idx="6">
                  <c:v>53628</c:v>
                </c:pt>
                <c:pt idx="7">
                  <c:v>6862</c:v>
                </c:pt>
                <c:pt idx="8">
                  <c:v>11580</c:v>
                </c:pt>
                <c:pt idx="9">
                  <c:v>9354</c:v>
                </c:pt>
                <c:pt idx="10">
                  <c:v>17333</c:v>
                </c:pt>
                <c:pt idx="11">
                  <c:v>28887</c:v>
                </c:pt>
                <c:pt idx="12">
                  <c:v>35784</c:v>
                </c:pt>
                <c:pt idx="13">
                  <c:v>44222</c:v>
                </c:pt>
                <c:pt idx="14">
                  <c:v>53467</c:v>
                </c:pt>
                <c:pt idx="15">
                  <c:v>69338</c:v>
                </c:pt>
                <c:pt idx="16">
                  <c:v>59671</c:v>
                </c:pt>
                <c:pt idx="17">
                  <c:v>70155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0-4D1F-93DC-AE0E9EA9B6E6}"/>
            </c:ext>
          </c:extLst>
        </c:ser>
        <c:ser>
          <c:idx val="2"/>
          <c:order val="2"/>
          <c:tx>
            <c:strRef>
              <c:f>'3. Podróżni OT'!$N$7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dLbl>
              <c:idx val="7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F02-4EE3-B331-0C9653CD8256}"/>
                </c:ext>
              </c:extLst>
            </c:dLbl>
            <c:dLbl>
              <c:idx val="8"/>
              <c:layout>
                <c:manualLayout>
                  <c:x val="0"/>
                  <c:y val="1.206030055313571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02-4EE3-B331-0C9653CD8256}"/>
                </c:ext>
              </c:extLst>
            </c:dLbl>
            <c:dLbl>
              <c:idx val="9"/>
              <c:layout>
                <c:manualLayout>
                  <c:x val="0"/>
                  <c:y val="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OT'!$O$4:$AF$4</c:f>
              <c:strCache>
                <c:ptCount val="18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  <c:pt idx="16">
                  <c:v>Q3 2022</c:v>
                </c:pt>
                <c:pt idx="17">
                  <c:v>Q4 2022</c:v>
                </c:pt>
              </c:strCache>
            </c:strRef>
          </c:cat>
          <c:val>
            <c:numRef>
              <c:f>'3. Podróżni OT'!$O$7:$AF$7</c:f>
              <c:numCache>
                <c:formatCode>_-* #\ ##0\ _z_ł_-;\-* #\ ##0\ _z_ł_-;_-* "-"??\ _z_ł_-;_-@_-</c:formatCode>
                <c:ptCount val="18"/>
                <c:pt idx="0">
                  <c:v>2212</c:v>
                </c:pt>
                <c:pt idx="1">
                  <c:v>2516</c:v>
                </c:pt>
                <c:pt idx="2">
                  <c:v>2888</c:v>
                </c:pt>
                <c:pt idx="3">
                  <c:v>2226</c:v>
                </c:pt>
                <c:pt idx="4">
                  <c:v>3469</c:v>
                </c:pt>
                <c:pt idx="5">
                  <c:v>3002</c:v>
                </c:pt>
                <c:pt idx="6">
                  <c:v>1876</c:v>
                </c:pt>
                <c:pt idx="7">
                  <c:v>315</c:v>
                </c:pt>
                <c:pt idx="8">
                  <c:v>622</c:v>
                </c:pt>
                <c:pt idx="9">
                  <c:v>803</c:v>
                </c:pt>
                <c:pt idx="10">
                  <c:v>1205</c:v>
                </c:pt>
                <c:pt idx="11">
                  <c:v>1173</c:v>
                </c:pt>
                <c:pt idx="12">
                  <c:v>1615</c:v>
                </c:pt>
                <c:pt idx="13">
                  <c:v>1991</c:v>
                </c:pt>
                <c:pt idx="14">
                  <c:v>2060</c:v>
                </c:pt>
                <c:pt idx="15">
                  <c:v>2442</c:v>
                </c:pt>
                <c:pt idx="16">
                  <c:v>3608</c:v>
                </c:pt>
                <c:pt idx="17">
                  <c:v>3439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0-4D1F-93DC-AE0E9EA9B6E6}"/>
            </c:ext>
          </c:extLst>
        </c:ser>
        <c:ser>
          <c:idx val="3"/>
          <c:order val="3"/>
          <c:tx>
            <c:strRef>
              <c:f>'3. Podróżni OT'!$N$8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7"/>
              <c:layout>
                <c:manualLayout>
                  <c:x val="-1.8467783682027067E-16"/>
                  <c:y val="-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F0-42A5-B5D9-648CCDB828E5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OT'!$O$4:$AF$4</c:f>
              <c:strCache>
                <c:ptCount val="18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  <c:pt idx="16">
                  <c:v>Q3 2022</c:v>
                </c:pt>
                <c:pt idx="17">
                  <c:v>Q4 2022</c:v>
                </c:pt>
              </c:strCache>
            </c:strRef>
          </c:cat>
          <c:val>
            <c:numRef>
              <c:f>'3. Podróżni OT'!$O$8:$AF$8</c:f>
              <c:numCache>
                <c:formatCode>_-* #\ ##0\ _z_ł_-;\-* #\ ##0\ _z_ł_-;_-* "-"??\ _z_ł_-;_-@_-</c:formatCode>
                <c:ptCount val="18"/>
                <c:pt idx="0">
                  <c:v>178458</c:v>
                </c:pt>
                <c:pt idx="1">
                  <c:v>184642</c:v>
                </c:pt>
                <c:pt idx="2">
                  <c:v>259357</c:v>
                </c:pt>
                <c:pt idx="3">
                  <c:v>217835</c:v>
                </c:pt>
                <c:pt idx="4">
                  <c:v>192804</c:v>
                </c:pt>
                <c:pt idx="5">
                  <c:v>202606</c:v>
                </c:pt>
                <c:pt idx="6">
                  <c:v>160691</c:v>
                </c:pt>
                <c:pt idx="7">
                  <c:v>14927</c:v>
                </c:pt>
                <c:pt idx="8">
                  <c:v>50643</c:v>
                </c:pt>
                <c:pt idx="9">
                  <c:v>18159</c:v>
                </c:pt>
                <c:pt idx="10">
                  <c:v>20671</c:v>
                </c:pt>
                <c:pt idx="11">
                  <c:v>73914</c:v>
                </c:pt>
                <c:pt idx="12">
                  <c:v>124625</c:v>
                </c:pt>
                <c:pt idx="13">
                  <c:v>68769</c:v>
                </c:pt>
                <c:pt idx="14">
                  <c:v>117674</c:v>
                </c:pt>
                <c:pt idx="15">
                  <c:v>211982</c:v>
                </c:pt>
                <c:pt idx="16">
                  <c:v>173303</c:v>
                </c:pt>
                <c:pt idx="17">
                  <c:v>143384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0-4D1F-93DC-AE0E9EA9B6E6}"/>
            </c:ext>
          </c:extLst>
        </c:ser>
        <c:ser>
          <c:idx val="4"/>
          <c:order val="4"/>
          <c:tx>
            <c:strRef>
              <c:f>'3. Podróżni OT'!$N$9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dLbl>
              <c:idx val="9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02-4EE3-B331-0C9653CD8256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OT'!$O$4:$AF$4</c:f>
              <c:strCache>
                <c:ptCount val="18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  <c:pt idx="16">
                  <c:v>Q3 2022</c:v>
                </c:pt>
                <c:pt idx="17">
                  <c:v>Q4 2022</c:v>
                </c:pt>
              </c:strCache>
            </c:strRef>
          </c:cat>
          <c:val>
            <c:numRef>
              <c:f>'3. Podróżni OT'!$O$9:$AF$9</c:f>
              <c:numCache>
                <c:formatCode>_-* #\ ##0\ _z_ł_-;\-* #\ ##0\ _z_ł_-;_-* "-"??\ _z_ł_-;_-@_-</c:formatCode>
                <c:ptCount val="18"/>
                <c:pt idx="0">
                  <c:v>15436</c:v>
                </c:pt>
                <c:pt idx="1">
                  <c:v>24064</c:v>
                </c:pt>
                <c:pt idx="2">
                  <c:v>20447</c:v>
                </c:pt>
                <c:pt idx="3">
                  <c:v>10854</c:v>
                </c:pt>
                <c:pt idx="4">
                  <c:v>22983</c:v>
                </c:pt>
                <c:pt idx="5">
                  <c:v>28791</c:v>
                </c:pt>
                <c:pt idx="6">
                  <c:v>16527</c:v>
                </c:pt>
                <c:pt idx="7">
                  <c:v>1877</c:v>
                </c:pt>
                <c:pt idx="8">
                  <c:v>11216</c:v>
                </c:pt>
                <c:pt idx="9">
                  <c:v>7095</c:v>
                </c:pt>
                <c:pt idx="10">
                  <c:v>12834</c:v>
                </c:pt>
                <c:pt idx="11">
                  <c:v>10073</c:v>
                </c:pt>
                <c:pt idx="12">
                  <c:v>21646</c:v>
                </c:pt>
                <c:pt idx="13">
                  <c:v>29645</c:v>
                </c:pt>
                <c:pt idx="14">
                  <c:v>22663</c:v>
                </c:pt>
                <c:pt idx="15">
                  <c:v>14286</c:v>
                </c:pt>
                <c:pt idx="16">
                  <c:v>27229</c:v>
                </c:pt>
                <c:pt idx="17">
                  <c:v>32200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0-4D1F-93DC-AE0E9EA9B6E6}"/>
            </c:ext>
          </c:extLst>
        </c:ser>
        <c:ser>
          <c:idx val="5"/>
          <c:order val="5"/>
          <c:tx>
            <c:strRef>
              <c:f>'3. Podróżni OT'!$N$10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OT'!$O$4:$AF$4</c:f>
              <c:strCache>
                <c:ptCount val="18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  <c:pt idx="16">
                  <c:v>Q3 2022</c:v>
                </c:pt>
                <c:pt idx="17">
                  <c:v>Q4 2022</c:v>
                </c:pt>
              </c:strCache>
            </c:strRef>
          </c:cat>
          <c:val>
            <c:numRef>
              <c:f>'3. Podróżni OT'!$O$10:$AF$10</c:f>
              <c:numCache>
                <c:formatCode>_-* #\ ##0\ _z_ł_-;\-* #\ ##0\ _z_ł_-;_-* "-"??\ _z_ł_-;_-@_-</c:formatCode>
                <c:ptCount val="18"/>
                <c:pt idx="0">
                  <c:v>789390</c:v>
                </c:pt>
                <c:pt idx="1">
                  <c:v>784468</c:v>
                </c:pt>
                <c:pt idx="2">
                  <c:v>856995</c:v>
                </c:pt>
                <c:pt idx="3">
                  <c:v>1109672</c:v>
                </c:pt>
                <c:pt idx="4">
                  <c:v>777947</c:v>
                </c:pt>
                <c:pt idx="5">
                  <c:v>735211</c:v>
                </c:pt>
                <c:pt idx="6">
                  <c:v>545940</c:v>
                </c:pt>
                <c:pt idx="7">
                  <c:v>114582</c:v>
                </c:pt>
                <c:pt idx="8">
                  <c:v>312733</c:v>
                </c:pt>
                <c:pt idx="9">
                  <c:v>77724</c:v>
                </c:pt>
                <c:pt idx="10">
                  <c:v>121770</c:v>
                </c:pt>
                <c:pt idx="11">
                  <c:v>371821</c:v>
                </c:pt>
                <c:pt idx="12">
                  <c:v>904962</c:v>
                </c:pt>
                <c:pt idx="13">
                  <c:v>419300</c:v>
                </c:pt>
                <c:pt idx="14">
                  <c:v>352153</c:v>
                </c:pt>
                <c:pt idx="15">
                  <c:v>880272</c:v>
                </c:pt>
                <c:pt idx="16">
                  <c:v>646178</c:v>
                </c:pt>
                <c:pt idx="17">
                  <c:v>413007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40-4D1F-93DC-AE0E9EA9B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273600"/>
        <c:axId val="134000000"/>
      </c:barChart>
      <c:catAx>
        <c:axId val="22927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000000"/>
        <c:crosses val="autoZero"/>
        <c:auto val="1"/>
        <c:lblAlgn val="ctr"/>
        <c:lblOffset val="100"/>
        <c:noMultiLvlLbl val="0"/>
      </c:catAx>
      <c:valAx>
        <c:axId val="134000000"/>
        <c:scaling>
          <c:orientation val="minMax"/>
          <c:max val="12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29273600"/>
        <c:crosses val="autoZero"/>
        <c:crossBetween val="between"/>
        <c:dispUnits>
          <c:builtInUnit val="million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OT'!$C$8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OT'!$D$8:$I$8</c:f>
              <c:numCache>
                <c:formatCode>_-* #\ ##0\ _z_ł_-;\-* #\ ##0\ _z_ł_-;_-* "-"??\ _z_ł_-;_-@_-</c:formatCode>
                <c:ptCount val="6"/>
                <c:pt idx="0">
                  <c:v>482512</c:v>
                </c:pt>
                <c:pt idx="1">
                  <c:v>565322</c:v>
                </c:pt>
                <c:pt idx="2">
                  <c:v>781733</c:v>
                </c:pt>
                <c:pt idx="3">
                  <c:v>575281</c:v>
                </c:pt>
                <c:pt idx="4">
                  <c:v>718475</c:v>
                </c:pt>
                <c:pt idx="5">
                  <c:v>767224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2B-4886-B58C-6D9F126BA6EA}"/>
            </c:ext>
          </c:extLst>
        </c:ser>
        <c:ser>
          <c:idx val="1"/>
          <c:order val="1"/>
          <c:tx>
            <c:strRef>
              <c:f>'3. Podróżni OT'!$C$9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OT'!$D$9:$I$9</c:f>
              <c:numCache>
                <c:formatCode>_-* #\ ##0\ _z_ł_-;\-* #\ ##0\ _z_ł_-;_-* "-"??\ _z_ł_-;_-@_-</c:formatCode>
                <c:ptCount val="6"/>
                <c:pt idx="0">
                  <c:v>39779</c:v>
                </c:pt>
                <c:pt idx="1">
                  <c:v>31974</c:v>
                </c:pt>
                <c:pt idx="2">
                  <c:v>36559</c:v>
                </c:pt>
                <c:pt idx="3">
                  <c:v>50487</c:v>
                </c:pt>
                <c:pt idx="4">
                  <c:v>59297</c:v>
                </c:pt>
                <c:pt idx="5">
                  <c:v>45943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2B-4886-B58C-6D9F126BA6EA}"/>
            </c:ext>
          </c:extLst>
        </c:ser>
        <c:ser>
          <c:idx val="2"/>
          <c:order val="2"/>
          <c:tx>
            <c:strRef>
              <c:f>'3. Podróżni OT'!$C$10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OT'!$D$10:$I$10</c:f>
              <c:numCache>
                <c:formatCode>_-* #\ ##0\ _z_ł_-;\-* #\ ##0\ _z_ł_-;_-* "-"??\ _z_ł_-;_-@_-</c:formatCode>
                <c:ptCount val="6"/>
                <c:pt idx="0">
                  <c:v>242322</c:v>
                </c:pt>
                <c:pt idx="1">
                  <c:v>214537</c:v>
                </c:pt>
                <c:pt idx="2">
                  <c:v>198677</c:v>
                </c:pt>
                <c:pt idx="3">
                  <c:v>185995</c:v>
                </c:pt>
                <c:pt idx="4">
                  <c:v>262803</c:v>
                </c:pt>
                <c:pt idx="5">
                  <c:v>225669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42B-4886-B58C-6D9F126BA6EA}"/>
            </c:ext>
          </c:extLst>
        </c:ser>
        <c:ser>
          <c:idx val="3"/>
          <c:order val="3"/>
          <c:tx>
            <c:strRef>
              <c:f>'3. Podróżni OT'!$C$11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0"/>
                  <c:y val="1.847757993773671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42B-4886-B58C-6D9F126BA6EA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OT'!$D$11:$I$11</c:f>
              <c:numCache>
                <c:formatCode>_-* #\ ##0\ _z_ł_-;\-* #\ ##0\ _z_ł_-;_-* "-"??\ _z_ł_-;_-@_-</c:formatCode>
                <c:ptCount val="6"/>
                <c:pt idx="0">
                  <c:v>836063</c:v>
                </c:pt>
                <c:pt idx="1">
                  <c:v>1189479</c:v>
                </c:pt>
                <c:pt idx="2">
                  <c:v>873619</c:v>
                </c:pt>
                <c:pt idx="3">
                  <c:v>812340</c:v>
                </c:pt>
                <c:pt idx="4">
                  <c:v>937696</c:v>
                </c:pt>
                <c:pt idx="5">
                  <c:v>1326801.23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42B-4886-B58C-6D9F126BA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888896"/>
        <c:axId val="134002304"/>
      </c:barChart>
      <c:catAx>
        <c:axId val="1998888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002304"/>
        <c:crosses val="autoZero"/>
        <c:auto val="1"/>
        <c:lblAlgn val="ctr"/>
        <c:lblOffset val="100"/>
        <c:noMultiLvlLbl val="0"/>
      </c:catAx>
      <c:valAx>
        <c:axId val="134002304"/>
        <c:scaling>
          <c:orientation val="minMax"/>
          <c:max val="14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99888896"/>
        <c:crosses val="autoZero"/>
        <c:crossBetween val="between"/>
        <c:dispUnits>
          <c:builtInUnit val="million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podsumowanie!$B$51</c:f>
              <c:strCache>
                <c:ptCount val="1"/>
                <c:pt idx="0">
                  <c:v>2017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podsumowanie!$C$51:$N$51</c:f>
              <c:numCache>
                <c:formatCode>_-* #\ ##0\ _z_ł_-;\-* #\ ##0\ _z_ł_-;_-* "-"??\ _z_ł_-;_-@_-</c:formatCode>
                <c:ptCount val="12"/>
                <c:pt idx="0">
                  <c:v>156414</c:v>
                </c:pt>
                <c:pt idx="1">
                  <c:v>166801</c:v>
                </c:pt>
                <c:pt idx="2">
                  <c:v>200825</c:v>
                </c:pt>
                <c:pt idx="3">
                  <c:v>176969</c:v>
                </c:pt>
                <c:pt idx="4">
                  <c:v>215207</c:v>
                </c:pt>
                <c:pt idx="5">
                  <c:v>246247</c:v>
                </c:pt>
                <c:pt idx="6">
                  <c:v>274829</c:v>
                </c:pt>
                <c:pt idx="7">
                  <c:v>250778</c:v>
                </c:pt>
                <c:pt idx="8">
                  <c:v>193140</c:v>
                </c:pt>
                <c:pt idx="9">
                  <c:v>197324</c:v>
                </c:pt>
                <c:pt idx="10">
                  <c:v>177675</c:v>
                </c:pt>
                <c:pt idx="11">
                  <c:v>157960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D2-4DB8-9305-62391C3EA439}"/>
            </c:ext>
          </c:extLst>
        </c:ser>
        <c:ser>
          <c:idx val="1"/>
          <c:order val="1"/>
          <c:tx>
            <c:strRef>
              <c:f>podsumowanie!$B$52</c:f>
              <c:strCache>
                <c:ptCount val="1"/>
                <c:pt idx="0">
                  <c:v>2018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podsumowanie!$C$52:$N$52</c:f>
              <c:numCache>
                <c:formatCode>_-* #\ ##0\ _z_ł_-;\-* #\ ##0\ _z_ł_-;_-* "-"??\ _z_ł_-;_-@_-</c:formatCode>
                <c:ptCount val="12"/>
                <c:pt idx="0">
                  <c:v>237927</c:v>
                </c:pt>
                <c:pt idx="1">
                  <c:v>205992</c:v>
                </c:pt>
                <c:pt idx="2">
                  <c:v>225966</c:v>
                </c:pt>
                <c:pt idx="3">
                  <c:v>242951</c:v>
                </c:pt>
                <c:pt idx="4">
                  <c:v>251498</c:v>
                </c:pt>
                <c:pt idx="5">
                  <c:v>274253</c:v>
                </c:pt>
                <c:pt idx="6">
                  <c:v>286581</c:v>
                </c:pt>
                <c:pt idx="7">
                  <c:v>257698</c:v>
                </c:pt>
                <c:pt idx="8">
                  <c:v>216933</c:v>
                </c:pt>
                <c:pt idx="9">
                  <c:v>183664</c:v>
                </c:pt>
                <c:pt idx="10">
                  <c:v>163618</c:v>
                </c:pt>
                <c:pt idx="11">
                  <c:v>153388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D2-4DB8-9305-62391C3EA439}"/>
            </c:ext>
          </c:extLst>
        </c:ser>
        <c:ser>
          <c:idx val="2"/>
          <c:order val="2"/>
          <c:tx>
            <c:strRef>
              <c:f>podsumowanie!$B$53</c:f>
              <c:strCache>
                <c:ptCount val="1"/>
                <c:pt idx="0">
                  <c:v>2019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podsumowanie!$C$53:$N$53</c:f>
              <c:numCache>
                <c:formatCode>_-* #\ ##0\ _z_ł_-;\-* #\ ##0\ _z_ł_-;_-* "-"??\ _z_ł_-;_-@_-</c:formatCode>
                <c:ptCount val="12"/>
                <c:pt idx="0">
                  <c:v>229442</c:v>
                </c:pt>
                <c:pt idx="1">
                  <c:v>206834</c:v>
                </c:pt>
                <c:pt idx="2">
                  <c:v>226253</c:v>
                </c:pt>
                <c:pt idx="3">
                  <c:v>199836</c:v>
                </c:pt>
                <c:pt idx="4">
                  <c:v>275576</c:v>
                </c:pt>
                <c:pt idx="5">
                  <c:v>253999</c:v>
                </c:pt>
                <c:pt idx="6">
                  <c:v>301966</c:v>
                </c:pt>
                <c:pt idx="7">
                  <c:v>253965</c:v>
                </c:pt>
                <c:pt idx="8">
                  <c:v>241776</c:v>
                </c:pt>
                <c:pt idx="9">
                  <c:v>193841</c:v>
                </c:pt>
                <c:pt idx="10">
                  <c:v>173384</c:v>
                </c:pt>
                <c:pt idx="11">
                  <c:v>159331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D2-4DB8-9305-62391C3EA439}"/>
            </c:ext>
          </c:extLst>
        </c:ser>
        <c:ser>
          <c:idx val="3"/>
          <c:order val="3"/>
          <c:tx>
            <c:strRef>
              <c:f>podsumowanie!$B$54</c:f>
              <c:strCache>
                <c:ptCount val="1"/>
                <c:pt idx="0">
                  <c:v>2020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podsumowanie!$C$54:$N$54</c:f>
              <c:numCache>
                <c:formatCode>_-* #\ ##0\ _z_ł_-;\-* #\ ##0\ _z_ł_-;_-* "-"??\ _z_ł_-;_-@_-</c:formatCode>
                <c:ptCount val="12"/>
                <c:pt idx="0">
                  <c:v>250679</c:v>
                </c:pt>
                <c:pt idx="1">
                  <c:v>185927</c:v>
                </c:pt>
                <c:pt idx="2">
                  <c:v>50700</c:v>
                </c:pt>
                <c:pt idx="3">
                  <c:v>9936</c:v>
                </c:pt>
                <c:pt idx="4">
                  <c:v>33930</c:v>
                </c:pt>
                <c:pt idx="5">
                  <c:v>94331</c:v>
                </c:pt>
                <c:pt idx="6">
                  <c:v>144403</c:v>
                </c:pt>
                <c:pt idx="7">
                  <c:v>110030</c:v>
                </c:pt>
                <c:pt idx="8">
                  <c:v>88000</c:v>
                </c:pt>
                <c:pt idx="9">
                  <c:v>36134</c:v>
                </c:pt>
                <c:pt idx="10">
                  <c:v>23145</c:v>
                </c:pt>
                <c:pt idx="11">
                  <c:v>35708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D2-4DB8-9305-62391C3EA439}"/>
            </c:ext>
          </c:extLst>
        </c:ser>
        <c:ser>
          <c:idx val="4"/>
          <c:order val="4"/>
          <c:tx>
            <c:strRef>
              <c:f>podsumowanie!$B$55</c:f>
              <c:strCache>
                <c:ptCount val="1"/>
                <c:pt idx="0">
                  <c:v>2021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podsumowanie!$C$55:$N$55</c:f>
              <c:numCache>
                <c:formatCode>_-* #\ ##0\ _z_ł_-;\-* #\ ##0\ _z_ł_-;_-* "-"??\ _z_ł_-;_-@_-</c:formatCode>
                <c:ptCount val="12"/>
                <c:pt idx="0">
                  <c:v>50013</c:v>
                </c:pt>
                <c:pt idx="1">
                  <c:v>70799</c:v>
                </c:pt>
                <c:pt idx="2">
                  <c:v>77885</c:v>
                </c:pt>
                <c:pt idx="3">
                  <c:v>84399</c:v>
                </c:pt>
                <c:pt idx="4">
                  <c:v>173550</c:v>
                </c:pt>
                <c:pt idx="5">
                  <c:v>236861</c:v>
                </c:pt>
                <c:pt idx="6">
                  <c:v>263282</c:v>
                </c:pt>
                <c:pt idx="7">
                  <c:v>270727</c:v>
                </c:pt>
                <c:pt idx="8">
                  <c:v>168923</c:v>
                </c:pt>
                <c:pt idx="9">
                  <c:v>121113</c:v>
                </c:pt>
                <c:pt idx="10">
                  <c:v>92653</c:v>
                </c:pt>
                <c:pt idx="11">
                  <c:v>70435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FD2-4DB8-9305-62391C3EA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7053968"/>
        <c:axId val="1977041072"/>
      </c:lineChart>
      <c:catAx>
        <c:axId val="1977053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41072"/>
        <c:crosses val="autoZero"/>
        <c:auto val="1"/>
        <c:lblAlgn val="ctr"/>
        <c:lblOffset val="100"/>
        <c:noMultiLvlLbl val="0"/>
      </c:catAx>
      <c:valAx>
        <c:axId val="1977041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53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35258362263456E-2"/>
          <c:y val="5.391463906545358E-2"/>
          <c:w val="0.85366990012047961"/>
          <c:h val="0.878948187088558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PUNPUT'!$C$7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PUNPUT'!$F$6:$U$6</c:f>
              <c:strCache>
                <c:ptCount val="16"/>
                <c:pt idx="0">
                  <c:v>Q1 2019</c:v>
                </c:pt>
                <c:pt idx="1">
                  <c:v>Q2 2019</c:v>
                </c:pt>
                <c:pt idx="2">
                  <c:v>Q3 2019</c:v>
                </c:pt>
                <c:pt idx="3">
                  <c:v>Q4 2019</c:v>
                </c:pt>
                <c:pt idx="4">
                  <c:v>Q1 2020</c:v>
                </c:pt>
                <c:pt idx="5">
                  <c:v>Q2 2020</c:v>
                </c:pt>
                <c:pt idx="6">
                  <c:v>Q3 2020</c:v>
                </c:pt>
                <c:pt idx="7">
                  <c:v>Q4 2020</c:v>
                </c:pt>
                <c:pt idx="8">
                  <c:v>Q1 2021</c:v>
                </c:pt>
                <c:pt idx="9">
                  <c:v>Q2 2021</c:v>
                </c:pt>
                <c:pt idx="10">
                  <c:v>Q3 2021</c:v>
                </c:pt>
                <c:pt idx="11">
                  <c:v>Q4 2021</c:v>
                </c:pt>
                <c:pt idx="12">
                  <c:v>Q1 2022</c:v>
                </c:pt>
                <c:pt idx="13">
                  <c:v>Q2 2022</c:v>
                </c:pt>
                <c:pt idx="14">
                  <c:v>Q3 2022</c:v>
                </c:pt>
                <c:pt idx="15">
                  <c:v>Q4 2022</c:v>
                </c:pt>
              </c:strCache>
            </c:strRef>
          </c:cat>
          <c:val>
            <c:numRef>
              <c:f>'4. Umowy i Podróżni PUNPUT'!$F$7:$U$7</c:f>
              <c:numCache>
                <c:formatCode>_-* #\ ##0\ _z_ł_-;\-* #\ ##0\ _z_ł_-;_-* "-"??\ _z_ł_-;_-@_-</c:formatCode>
                <c:ptCount val="16"/>
                <c:pt idx="0">
                  <c:v>513</c:v>
                </c:pt>
                <c:pt idx="1">
                  <c:v>893</c:v>
                </c:pt>
                <c:pt idx="2">
                  <c:v>1119</c:v>
                </c:pt>
                <c:pt idx="3">
                  <c:v>1983</c:v>
                </c:pt>
                <c:pt idx="4">
                  <c:v>678</c:v>
                </c:pt>
                <c:pt idx="5">
                  <c:v>181</c:v>
                </c:pt>
                <c:pt idx="6">
                  <c:v>346</c:v>
                </c:pt>
                <c:pt idx="7">
                  <c:v>292</c:v>
                </c:pt>
                <c:pt idx="8">
                  <c:v>221</c:v>
                </c:pt>
                <c:pt idx="9">
                  <c:v>424</c:v>
                </c:pt>
                <c:pt idx="10">
                  <c:v>382</c:v>
                </c:pt>
                <c:pt idx="11">
                  <c:v>271</c:v>
                </c:pt>
                <c:pt idx="12">
                  <c:v>633</c:v>
                </c:pt>
                <c:pt idx="13">
                  <c:v>933</c:v>
                </c:pt>
                <c:pt idx="14">
                  <c:v>668</c:v>
                </c:pt>
                <c:pt idx="15">
                  <c:v>627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6B-4DBD-878E-E7BEFB77E874}"/>
            </c:ext>
          </c:extLst>
        </c:ser>
        <c:ser>
          <c:idx val="1"/>
          <c:order val="1"/>
          <c:tx>
            <c:strRef>
              <c:f>'4. Umowy i Podróżni PUNPUT'!$C$8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PUNPUT'!$F$6:$U$6</c:f>
              <c:strCache>
                <c:ptCount val="16"/>
                <c:pt idx="0">
                  <c:v>Q1 2019</c:v>
                </c:pt>
                <c:pt idx="1">
                  <c:v>Q2 2019</c:v>
                </c:pt>
                <c:pt idx="2">
                  <c:v>Q3 2019</c:v>
                </c:pt>
                <c:pt idx="3">
                  <c:v>Q4 2019</c:v>
                </c:pt>
                <c:pt idx="4">
                  <c:v>Q1 2020</c:v>
                </c:pt>
                <c:pt idx="5">
                  <c:v>Q2 2020</c:v>
                </c:pt>
                <c:pt idx="6">
                  <c:v>Q3 2020</c:v>
                </c:pt>
                <c:pt idx="7">
                  <c:v>Q4 2020</c:v>
                </c:pt>
                <c:pt idx="8">
                  <c:v>Q1 2021</c:v>
                </c:pt>
                <c:pt idx="9">
                  <c:v>Q2 2021</c:v>
                </c:pt>
                <c:pt idx="10">
                  <c:v>Q3 2021</c:v>
                </c:pt>
                <c:pt idx="11">
                  <c:v>Q4 2021</c:v>
                </c:pt>
                <c:pt idx="12">
                  <c:v>Q1 2022</c:v>
                </c:pt>
                <c:pt idx="13">
                  <c:v>Q2 2022</c:v>
                </c:pt>
                <c:pt idx="14">
                  <c:v>Q3 2022</c:v>
                </c:pt>
                <c:pt idx="15">
                  <c:v>Q4 2022</c:v>
                </c:pt>
              </c:strCache>
            </c:strRef>
          </c:cat>
          <c:val>
            <c:numRef>
              <c:f>'4. Umowy i Podróżni PUNPUT'!$F$8:$U$8</c:f>
              <c:numCache>
                <c:formatCode>_-* #\ ##0\ _z_ł_-;\-* #\ ##0\ _z_ł_-;_-* "-"??\ _z_ł_-;_-@_-</c:formatCode>
                <c:ptCount val="16"/>
                <c:pt idx="0">
                  <c:v>1</c:v>
                </c:pt>
                <c:pt idx="1">
                  <c:v>4</c:v>
                </c:pt>
                <c:pt idx="2">
                  <c:v>7</c:v>
                </c:pt>
                <c:pt idx="3">
                  <c:v>23</c:v>
                </c:pt>
                <c:pt idx="4">
                  <c:v>4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2</c:v>
                </c:pt>
                <c:pt idx="9">
                  <c:v>1</c:v>
                </c:pt>
                <c:pt idx="10">
                  <c:v>3</c:v>
                </c:pt>
                <c:pt idx="11">
                  <c:v>4</c:v>
                </c:pt>
                <c:pt idx="12">
                  <c:v>8</c:v>
                </c:pt>
                <c:pt idx="13">
                  <c:v>9</c:v>
                </c:pt>
                <c:pt idx="14">
                  <c:v>30</c:v>
                </c:pt>
                <c:pt idx="15">
                  <c:v>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F6B-4DBD-878E-E7BEFB77E874}"/>
            </c:ext>
          </c:extLst>
        </c:ser>
        <c:ser>
          <c:idx val="2"/>
          <c:order val="2"/>
          <c:tx>
            <c:strRef>
              <c:f>'4. Umowy i Podróżni PUNPUT'!$C$9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vert="horz" wrap="square" lIns="0" tIns="19050" rIns="38100" bIns="19050" anchor="b" anchorCtr="1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PUNPUT'!$F$6:$U$6</c:f>
              <c:strCache>
                <c:ptCount val="16"/>
                <c:pt idx="0">
                  <c:v>Q1 2019</c:v>
                </c:pt>
                <c:pt idx="1">
                  <c:v>Q2 2019</c:v>
                </c:pt>
                <c:pt idx="2">
                  <c:v>Q3 2019</c:v>
                </c:pt>
                <c:pt idx="3">
                  <c:v>Q4 2019</c:v>
                </c:pt>
                <c:pt idx="4">
                  <c:v>Q1 2020</c:v>
                </c:pt>
                <c:pt idx="5">
                  <c:v>Q2 2020</c:v>
                </c:pt>
                <c:pt idx="6">
                  <c:v>Q3 2020</c:v>
                </c:pt>
                <c:pt idx="7">
                  <c:v>Q4 2020</c:v>
                </c:pt>
                <c:pt idx="8">
                  <c:v>Q1 2021</c:v>
                </c:pt>
                <c:pt idx="9">
                  <c:v>Q2 2021</c:v>
                </c:pt>
                <c:pt idx="10">
                  <c:v>Q3 2021</c:v>
                </c:pt>
                <c:pt idx="11">
                  <c:v>Q4 2021</c:v>
                </c:pt>
                <c:pt idx="12">
                  <c:v>Q1 2022</c:v>
                </c:pt>
                <c:pt idx="13">
                  <c:v>Q2 2022</c:v>
                </c:pt>
                <c:pt idx="14">
                  <c:v>Q3 2022</c:v>
                </c:pt>
                <c:pt idx="15">
                  <c:v>Q4 2022</c:v>
                </c:pt>
              </c:strCache>
            </c:strRef>
          </c:cat>
          <c:val>
            <c:numRef>
              <c:f>'4. Umowy i Podróżni PUNPUT'!$F$9:$U$9</c:f>
              <c:numCache>
                <c:formatCode>_-* #\ ##0\ _z_ł_-;\-* #\ ##0\ _z_ł_-;_-* "-"??\ _z_ł_-;_-@_-</c:formatCode>
                <c:ptCount val="16"/>
                <c:pt idx="0">
                  <c:v>1557</c:v>
                </c:pt>
                <c:pt idx="1">
                  <c:v>2628</c:v>
                </c:pt>
                <c:pt idx="2">
                  <c:v>2696</c:v>
                </c:pt>
                <c:pt idx="3">
                  <c:v>2100</c:v>
                </c:pt>
                <c:pt idx="4">
                  <c:v>1615</c:v>
                </c:pt>
                <c:pt idx="5">
                  <c:v>340</c:v>
                </c:pt>
                <c:pt idx="6">
                  <c:v>1278</c:v>
                </c:pt>
                <c:pt idx="7">
                  <c:v>362</c:v>
                </c:pt>
                <c:pt idx="8">
                  <c:v>215</c:v>
                </c:pt>
                <c:pt idx="9">
                  <c:v>855</c:v>
                </c:pt>
                <c:pt idx="10">
                  <c:v>1231</c:v>
                </c:pt>
                <c:pt idx="11">
                  <c:v>559</c:v>
                </c:pt>
                <c:pt idx="12">
                  <c:v>906</c:v>
                </c:pt>
                <c:pt idx="13">
                  <c:v>1588</c:v>
                </c:pt>
                <c:pt idx="14">
                  <c:v>1297</c:v>
                </c:pt>
                <c:pt idx="15">
                  <c:v>1023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F6B-4DBD-878E-E7BEFB77E874}"/>
            </c:ext>
          </c:extLst>
        </c:ser>
        <c:ser>
          <c:idx val="3"/>
          <c:order val="3"/>
          <c:tx>
            <c:strRef>
              <c:f>'4. Umowy i Podróżni PUNPUT'!$C$10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9"/>
              <c:layout>
                <c:manualLayout>
                  <c:x val="0"/>
                  <c:y val="1.31004276722293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A4A-484A-BFCE-337BB2C2070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PUNPUT'!$F$6:$U$6</c:f>
              <c:strCache>
                <c:ptCount val="16"/>
                <c:pt idx="0">
                  <c:v>Q1 2019</c:v>
                </c:pt>
                <c:pt idx="1">
                  <c:v>Q2 2019</c:v>
                </c:pt>
                <c:pt idx="2">
                  <c:v>Q3 2019</c:v>
                </c:pt>
                <c:pt idx="3">
                  <c:v>Q4 2019</c:v>
                </c:pt>
                <c:pt idx="4">
                  <c:v>Q1 2020</c:v>
                </c:pt>
                <c:pt idx="5">
                  <c:v>Q2 2020</c:v>
                </c:pt>
                <c:pt idx="6">
                  <c:v>Q3 2020</c:v>
                </c:pt>
                <c:pt idx="7">
                  <c:v>Q4 2020</c:v>
                </c:pt>
                <c:pt idx="8">
                  <c:v>Q1 2021</c:v>
                </c:pt>
                <c:pt idx="9">
                  <c:v>Q2 2021</c:v>
                </c:pt>
                <c:pt idx="10">
                  <c:v>Q3 2021</c:v>
                </c:pt>
                <c:pt idx="11">
                  <c:v>Q4 2021</c:v>
                </c:pt>
                <c:pt idx="12">
                  <c:v>Q1 2022</c:v>
                </c:pt>
                <c:pt idx="13">
                  <c:v>Q2 2022</c:v>
                </c:pt>
                <c:pt idx="14">
                  <c:v>Q3 2022</c:v>
                </c:pt>
                <c:pt idx="15">
                  <c:v>Q4 2022</c:v>
                </c:pt>
              </c:strCache>
            </c:strRef>
          </c:cat>
          <c:val>
            <c:numRef>
              <c:f>'4. Umowy i Podróżni PUNPUT'!$F$10:$U$10</c:f>
              <c:numCache>
                <c:formatCode>_-* #\ ##0\ _z_ł_-;\-* #\ ##0\ _z_ł_-;_-* "-"??\ _z_ł_-;_-@_-</c:formatCode>
                <c:ptCount val="16"/>
                <c:pt idx="0">
                  <c:v>4</c:v>
                </c:pt>
                <c:pt idx="1">
                  <c:v>158</c:v>
                </c:pt>
                <c:pt idx="2">
                  <c:v>153</c:v>
                </c:pt>
                <c:pt idx="3">
                  <c:v>109</c:v>
                </c:pt>
                <c:pt idx="4">
                  <c:v>22</c:v>
                </c:pt>
                <c:pt idx="5">
                  <c:v>42</c:v>
                </c:pt>
                <c:pt idx="6">
                  <c:v>152</c:v>
                </c:pt>
                <c:pt idx="7">
                  <c:v>69</c:v>
                </c:pt>
                <c:pt idx="8">
                  <c:v>4</c:v>
                </c:pt>
                <c:pt idx="9">
                  <c:v>39</c:v>
                </c:pt>
                <c:pt idx="10">
                  <c:v>128</c:v>
                </c:pt>
                <c:pt idx="11">
                  <c:v>64</c:v>
                </c:pt>
                <c:pt idx="12">
                  <c:v>178</c:v>
                </c:pt>
                <c:pt idx="13">
                  <c:v>11</c:v>
                </c:pt>
                <c:pt idx="14">
                  <c:v>217</c:v>
                </c:pt>
                <c:pt idx="15">
                  <c:v>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F6B-4DBD-878E-E7BEFB77E874}"/>
            </c:ext>
          </c:extLst>
        </c:ser>
        <c:ser>
          <c:idx val="4"/>
          <c:order val="4"/>
          <c:tx>
            <c:strRef>
              <c:f>'4. Umowy i Podróżni PUNPUT'!$C$11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PUNPUT'!$F$6:$U$6</c:f>
              <c:strCache>
                <c:ptCount val="16"/>
                <c:pt idx="0">
                  <c:v>Q1 2019</c:v>
                </c:pt>
                <c:pt idx="1">
                  <c:v>Q2 2019</c:v>
                </c:pt>
                <c:pt idx="2">
                  <c:v>Q3 2019</c:v>
                </c:pt>
                <c:pt idx="3">
                  <c:v>Q4 2019</c:v>
                </c:pt>
                <c:pt idx="4">
                  <c:v>Q1 2020</c:v>
                </c:pt>
                <c:pt idx="5">
                  <c:v>Q2 2020</c:v>
                </c:pt>
                <c:pt idx="6">
                  <c:v>Q3 2020</c:v>
                </c:pt>
                <c:pt idx="7">
                  <c:v>Q4 2020</c:v>
                </c:pt>
                <c:pt idx="8">
                  <c:v>Q1 2021</c:v>
                </c:pt>
                <c:pt idx="9">
                  <c:v>Q2 2021</c:v>
                </c:pt>
                <c:pt idx="10">
                  <c:v>Q3 2021</c:v>
                </c:pt>
                <c:pt idx="11">
                  <c:v>Q4 2021</c:v>
                </c:pt>
                <c:pt idx="12">
                  <c:v>Q1 2022</c:v>
                </c:pt>
                <c:pt idx="13">
                  <c:v>Q2 2022</c:v>
                </c:pt>
                <c:pt idx="14">
                  <c:v>Q3 2022</c:v>
                </c:pt>
                <c:pt idx="15">
                  <c:v>Q4 2022</c:v>
                </c:pt>
              </c:strCache>
            </c:strRef>
          </c:cat>
          <c:val>
            <c:numRef>
              <c:f>'4. Umowy i Podróżni PUNPUT'!$F$11:$U$11</c:f>
              <c:numCache>
                <c:formatCode>_-* #\ ##0\ _z_ł_-;\-* #\ ##0\ _z_ł_-;_-* "-"??\ _z_ł_-;_-@_-</c:formatCode>
                <c:ptCount val="16"/>
                <c:pt idx="0">
                  <c:v>729</c:v>
                </c:pt>
                <c:pt idx="1">
                  <c:v>1355</c:v>
                </c:pt>
                <c:pt idx="2">
                  <c:v>1283</c:v>
                </c:pt>
                <c:pt idx="3">
                  <c:v>969</c:v>
                </c:pt>
                <c:pt idx="4">
                  <c:v>792</c:v>
                </c:pt>
                <c:pt idx="5">
                  <c:v>309</c:v>
                </c:pt>
                <c:pt idx="6">
                  <c:v>609</c:v>
                </c:pt>
                <c:pt idx="7">
                  <c:v>85</c:v>
                </c:pt>
                <c:pt idx="8">
                  <c:v>156</c:v>
                </c:pt>
                <c:pt idx="9">
                  <c:v>594</c:v>
                </c:pt>
                <c:pt idx="10">
                  <c:v>1979</c:v>
                </c:pt>
                <c:pt idx="11">
                  <c:v>425</c:v>
                </c:pt>
                <c:pt idx="12">
                  <c:v>705</c:v>
                </c:pt>
                <c:pt idx="13">
                  <c:v>2023</c:v>
                </c:pt>
                <c:pt idx="14">
                  <c:v>5070</c:v>
                </c:pt>
                <c:pt idx="15">
                  <c:v>1226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F6B-4DBD-878E-E7BEFB77E87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99890944"/>
        <c:axId val="200212480"/>
      </c:barChart>
      <c:catAx>
        <c:axId val="199890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2480"/>
        <c:crosses val="autoZero"/>
        <c:auto val="1"/>
        <c:lblAlgn val="ctr"/>
        <c:lblOffset val="100"/>
        <c:noMultiLvlLbl val="0"/>
      </c:catAx>
      <c:valAx>
        <c:axId val="20021248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998909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PUNPUT'!$X$7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PUNPUT'!$Z$6:$AP$6</c:f>
              <c:strCache>
                <c:ptCount val="17"/>
                <c:pt idx="0">
                  <c:v>Q4 2018</c:v>
                </c:pt>
                <c:pt idx="1">
                  <c:v>Q1 2019</c:v>
                </c:pt>
                <c:pt idx="2">
                  <c:v>Q2 2019</c:v>
                </c:pt>
                <c:pt idx="3">
                  <c:v>Q3 2019</c:v>
                </c:pt>
                <c:pt idx="4">
                  <c:v>Q4 2019</c:v>
                </c:pt>
                <c:pt idx="5">
                  <c:v>Q1 2020</c:v>
                </c:pt>
                <c:pt idx="6">
                  <c:v>Q2 2020</c:v>
                </c:pt>
                <c:pt idx="7">
                  <c:v>Q3 2020</c:v>
                </c:pt>
                <c:pt idx="8">
                  <c:v>Q4 2020</c:v>
                </c:pt>
                <c:pt idx="9">
                  <c:v>Q1 2021</c:v>
                </c:pt>
                <c:pt idx="10">
                  <c:v>Q2 2021</c:v>
                </c:pt>
                <c:pt idx="11">
                  <c:v>Q3 2021</c:v>
                </c:pt>
                <c:pt idx="12">
                  <c:v>Q4 2021</c:v>
                </c:pt>
                <c:pt idx="13">
                  <c:v>Q1 2022</c:v>
                </c:pt>
                <c:pt idx="14">
                  <c:v>Q2 2022</c:v>
                </c:pt>
                <c:pt idx="15">
                  <c:v>Q3 2022</c:v>
                </c:pt>
                <c:pt idx="16">
                  <c:v>Q4 2022</c:v>
                </c:pt>
              </c:strCache>
            </c:strRef>
          </c:cat>
          <c:val>
            <c:numRef>
              <c:f>'4. Umowy i Podróżni PUNPUT'!$Z$7:$AP$7</c:f>
              <c:numCache>
                <c:formatCode>_-* #\ ##0\ _z_ł_-;\-* #\ ##0\ _z_ł_-;_-* "-"??\ _z_ł_-;_-@_-</c:formatCode>
                <c:ptCount val="17"/>
                <c:pt idx="0">
                  <c:v>686</c:v>
                </c:pt>
                <c:pt idx="1">
                  <c:v>931</c:v>
                </c:pt>
                <c:pt idx="2">
                  <c:v>1651</c:v>
                </c:pt>
                <c:pt idx="3">
                  <c:v>2026</c:v>
                </c:pt>
                <c:pt idx="4">
                  <c:v>1629</c:v>
                </c:pt>
                <c:pt idx="5">
                  <c:v>1203</c:v>
                </c:pt>
                <c:pt idx="6">
                  <c:v>300</c:v>
                </c:pt>
                <c:pt idx="7">
                  <c:v>564</c:v>
                </c:pt>
                <c:pt idx="8">
                  <c:v>474</c:v>
                </c:pt>
                <c:pt idx="9">
                  <c:v>335</c:v>
                </c:pt>
                <c:pt idx="10">
                  <c:v>732</c:v>
                </c:pt>
                <c:pt idx="11">
                  <c:v>628</c:v>
                </c:pt>
                <c:pt idx="12">
                  <c:v>530</c:v>
                </c:pt>
                <c:pt idx="13">
                  <c:v>977</c:v>
                </c:pt>
                <c:pt idx="14">
                  <c:v>1363</c:v>
                </c:pt>
                <c:pt idx="15">
                  <c:v>1030</c:v>
                </c:pt>
                <c:pt idx="16">
                  <c:v>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5E-4931-AB8D-99181488AB6D}"/>
            </c:ext>
          </c:extLst>
        </c:ser>
        <c:ser>
          <c:idx val="1"/>
          <c:order val="1"/>
          <c:tx>
            <c:strRef>
              <c:f>'4. Umowy i Podróżni PUNPUT'!$X$8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PUNPUT'!$Z$6:$AP$6</c:f>
              <c:strCache>
                <c:ptCount val="17"/>
                <c:pt idx="0">
                  <c:v>Q4 2018</c:v>
                </c:pt>
                <c:pt idx="1">
                  <c:v>Q1 2019</c:v>
                </c:pt>
                <c:pt idx="2">
                  <c:v>Q2 2019</c:v>
                </c:pt>
                <c:pt idx="3">
                  <c:v>Q3 2019</c:v>
                </c:pt>
                <c:pt idx="4">
                  <c:v>Q4 2019</c:v>
                </c:pt>
                <c:pt idx="5">
                  <c:v>Q1 2020</c:v>
                </c:pt>
                <c:pt idx="6">
                  <c:v>Q2 2020</c:v>
                </c:pt>
                <c:pt idx="7">
                  <c:v>Q3 2020</c:v>
                </c:pt>
                <c:pt idx="8">
                  <c:v>Q4 2020</c:v>
                </c:pt>
                <c:pt idx="9">
                  <c:v>Q1 2021</c:v>
                </c:pt>
                <c:pt idx="10">
                  <c:v>Q2 2021</c:v>
                </c:pt>
                <c:pt idx="11">
                  <c:v>Q3 2021</c:v>
                </c:pt>
                <c:pt idx="12">
                  <c:v>Q4 2021</c:v>
                </c:pt>
                <c:pt idx="13">
                  <c:v>Q1 2022</c:v>
                </c:pt>
                <c:pt idx="14">
                  <c:v>Q2 2022</c:v>
                </c:pt>
                <c:pt idx="15">
                  <c:v>Q3 2022</c:v>
                </c:pt>
                <c:pt idx="16">
                  <c:v>Q4 2022</c:v>
                </c:pt>
              </c:strCache>
            </c:strRef>
          </c:cat>
          <c:val>
            <c:numRef>
              <c:f>'4. Umowy i Podróżni PUNPUT'!$Z$8:$AP$8</c:f>
              <c:numCache>
                <c:formatCode>_-* #\ ##0\ _z_ł_-;\-* #\ ##0\ _z_ł_-;_-* "-"??\ _z_ł_-;_-@_-</c:formatCode>
                <c:ptCount val="17"/>
                <c:pt idx="0">
                  <c:v>8</c:v>
                </c:pt>
                <c:pt idx="1">
                  <c:v>2</c:v>
                </c:pt>
                <c:pt idx="2">
                  <c:v>5</c:v>
                </c:pt>
                <c:pt idx="3">
                  <c:v>14</c:v>
                </c:pt>
                <c:pt idx="4">
                  <c:v>33</c:v>
                </c:pt>
                <c:pt idx="5">
                  <c:v>9</c:v>
                </c:pt>
                <c:pt idx="6">
                  <c:v>0</c:v>
                </c:pt>
                <c:pt idx="7">
                  <c:v>0</c:v>
                </c:pt>
                <c:pt idx="8">
                  <c:v>4</c:v>
                </c:pt>
                <c:pt idx="9">
                  <c:v>7</c:v>
                </c:pt>
                <c:pt idx="10">
                  <c:v>2</c:v>
                </c:pt>
                <c:pt idx="11">
                  <c:v>13</c:v>
                </c:pt>
                <c:pt idx="12">
                  <c:v>12</c:v>
                </c:pt>
                <c:pt idx="13">
                  <c:v>8</c:v>
                </c:pt>
                <c:pt idx="14">
                  <c:v>56</c:v>
                </c:pt>
                <c:pt idx="15">
                  <c:v>65</c:v>
                </c:pt>
                <c:pt idx="16">
                  <c:v>147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5E-4931-AB8D-99181488AB6D}"/>
            </c:ext>
          </c:extLst>
        </c:ser>
        <c:ser>
          <c:idx val="2"/>
          <c:order val="2"/>
          <c:tx>
            <c:strRef>
              <c:f>'4. Umowy i Podróżni PUNPUT'!$X$9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PUNPUT'!$Z$6:$AP$6</c:f>
              <c:strCache>
                <c:ptCount val="17"/>
                <c:pt idx="0">
                  <c:v>Q4 2018</c:v>
                </c:pt>
                <c:pt idx="1">
                  <c:v>Q1 2019</c:v>
                </c:pt>
                <c:pt idx="2">
                  <c:v>Q2 2019</c:v>
                </c:pt>
                <c:pt idx="3">
                  <c:v>Q3 2019</c:v>
                </c:pt>
                <c:pt idx="4">
                  <c:v>Q4 2019</c:v>
                </c:pt>
                <c:pt idx="5">
                  <c:v>Q1 2020</c:v>
                </c:pt>
                <c:pt idx="6">
                  <c:v>Q2 2020</c:v>
                </c:pt>
                <c:pt idx="7">
                  <c:v>Q3 2020</c:v>
                </c:pt>
                <c:pt idx="8">
                  <c:v>Q4 2020</c:v>
                </c:pt>
                <c:pt idx="9">
                  <c:v>Q1 2021</c:v>
                </c:pt>
                <c:pt idx="10">
                  <c:v>Q2 2021</c:v>
                </c:pt>
                <c:pt idx="11">
                  <c:v>Q3 2021</c:v>
                </c:pt>
                <c:pt idx="12">
                  <c:v>Q4 2021</c:v>
                </c:pt>
                <c:pt idx="13">
                  <c:v>Q1 2022</c:v>
                </c:pt>
                <c:pt idx="14">
                  <c:v>Q2 2022</c:v>
                </c:pt>
                <c:pt idx="15">
                  <c:v>Q3 2022</c:v>
                </c:pt>
                <c:pt idx="16">
                  <c:v>Q4 2022</c:v>
                </c:pt>
              </c:strCache>
            </c:strRef>
          </c:cat>
          <c:val>
            <c:numRef>
              <c:f>'4. Umowy i Podróżni PUNPUT'!$Z$9:$AP$9</c:f>
              <c:numCache>
                <c:formatCode>_-* #\ ##0\ _z_ł_-;\-* #\ ##0\ _z_ł_-;_-* "-"??\ _z_ł_-;_-@_-</c:formatCode>
                <c:ptCount val="17"/>
                <c:pt idx="0">
                  <c:v>2294</c:v>
                </c:pt>
                <c:pt idx="1">
                  <c:v>3125</c:v>
                </c:pt>
                <c:pt idx="2">
                  <c:v>5096</c:v>
                </c:pt>
                <c:pt idx="3">
                  <c:v>5047</c:v>
                </c:pt>
                <c:pt idx="4">
                  <c:v>3960</c:v>
                </c:pt>
                <c:pt idx="5">
                  <c:v>3172</c:v>
                </c:pt>
                <c:pt idx="6">
                  <c:v>691</c:v>
                </c:pt>
                <c:pt idx="7">
                  <c:v>2473</c:v>
                </c:pt>
                <c:pt idx="8">
                  <c:v>543</c:v>
                </c:pt>
                <c:pt idx="9">
                  <c:v>413</c:v>
                </c:pt>
                <c:pt idx="10">
                  <c:v>1691</c:v>
                </c:pt>
                <c:pt idx="11">
                  <c:v>2666</c:v>
                </c:pt>
                <c:pt idx="12">
                  <c:v>994</c:v>
                </c:pt>
                <c:pt idx="13">
                  <c:v>1712</c:v>
                </c:pt>
                <c:pt idx="14">
                  <c:v>2896</c:v>
                </c:pt>
                <c:pt idx="15">
                  <c:v>2357</c:v>
                </c:pt>
                <c:pt idx="16">
                  <c:v>1869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F5E-4931-AB8D-99181488AB6D}"/>
            </c:ext>
          </c:extLst>
        </c:ser>
        <c:ser>
          <c:idx val="3"/>
          <c:order val="3"/>
          <c:tx>
            <c:strRef>
              <c:f>'4. Umowy i Podróżni PUNPUT'!$X$10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PUNPUT'!$Z$6:$AP$6</c:f>
              <c:strCache>
                <c:ptCount val="17"/>
                <c:pt idx="0">
                  <c:v>Q4 2018</c:v>
                </c:pt>
                <c:pt idx="1">
                  <c:v>Q1 2019</c:v>
                </c:pt>
                <c:pt idx="2">
                  <c:v>Q2 2019</c:v>
                </c:pt>
                <c:pt idx="3">
                  <c:v>Q3 2019</c:v>
                </c:pt>
                <c:pt idx="4">
                  <c:v>Q4 2019</c:v>
                </c:pt>
                <c:pt idx="5">
                  <c:v>Q1 2020</c:v>
                </c:pt>
                <c:pt idx="6">
                  <c:v>Q2 2020</c:v>
                </c:pt>
                <c:pt idx="7">
                  <c:v>Q3 2020</c:v>
                </c:pt>
                <c:pt idx="8">
                  <c:v>Q4 2020</c:v>
                </c:pt>
                <c:pt idx="9">
                  <c:v>Q1 2021</c:v>
                </c:pt>
                <c:pt idx="10">
                  <c:v>Q2 2021</c:v>
                </c:pt>
                <c:pt idx="11">
                  <c:v>Q3 2021</c:v>
                </c:pt>
                <c:pt idx="12">
                  <c:v>Q4 2021</c:v>
                </c:pt>
                <c:pt idx="13">
                  <c:v>Q1 2022</c:v>
                </c:pt>
                <c:pt idx="14">
                  <c:v>Q2 2022</c:v>
                </c:pt>
                <c:pt idx="15">
                  <c:v>Q3 2022</c:v>
                </c:pt>
                <c:pt idx="16">
                  <c:v>Q4 2022</c:v>
                </c:pt>
              </c:strCache>
            </c:strRef>
          </c:cat>
          <c:val>
            <c:numRef>
              <c:f>'4. Umowy i Podróżni PUNPUT'!$Z$10:$AP$10</c:f>
              <c:numCache>
                <c:formatCode>_-* #\ ##0\ _z_ł_-;\-* #\ ##0\ _z_ł_-;_-* "-"??\ _z_ł_-;_-@_-</c:formatCode>
                <c:ptCount val="17"/>
                <c:pt idx="0">
                  <c:v>288</c:v>
                </c:pt>
                <c:pt idx="1">
                  <c:v>92</c:v>
                </c:pt>
                <c:pt idx="2">
                  <c:v>289</c:v>
                </c:pt>
                <c:pt idx="3">
                  <c:v>532</c:v>
                </c:pt>
                <c:pt idx="4">
                  <c:v>210</c:v>
                </c:pt>
                <c:pt idx="5">
                  <c:v>59</c:v>
                </c:pt>
                <c:pt idx="6">
                  <c:v>64</c:v>
                </c:pt>
                <c:pt idx="7">
                  <c:v>628</c:v>
                </c:pt>
                <c:pt idx="8">
                  <c:v>220</c:v>
                </c:pt>
                <c:pt idx="9">
                  <c:v>17</c:v>
                </c:pt>
                <c:pt idx="10">
                  <c:v>52</c:v>
                </c:pt>
                <c:pt idx="11">
                  <c:v>812</c:v>
                </c:pt>
                <c:pt idx="12">
                  <c:v>190</c:v>
                </c:pt>
                <c:pt idx="13">
                  <c:v>266</c:v>
                </c:pt>
                <c:pt idx="14">
                  <c:v>29</c:v>
                </c:pt>
                <c:pt idx="15">
                  <c:v>644</c:v>
                </c:pt>
                <c:pt idx="16">
                  <c:v>276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F5E-4931-AB8D-99181488AB6D}"/>
            </c:ext>
          </c:extLst>
        </c:ser>
        <c:ser>
          <c:idx val="4"/>
          <c:order val="4"/>
          <c:tx>
            <c:strRef>
              <c:f>'4. Umowy i Podróżni PUNPUT'!$X$11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PUNPUT'!$Z$6:$AP$6</c:f>
              <c:strCache>
                <c:ptCount val="17"/>
                <c:pt idx="0">
                  <c:v>Q4 2018</c:v>
                </c:pt>
                <c:pt idx="1">
                  <c:v>Q1 2019</c:v>
                </c:pt>
                <c:pt idx="2">
                  <c:v>Q2 2019</c:v>
                </c:pt>
                <c:pt idx="3">
                  <c:v>Q3 2019</c:v>
                </c:pt>
                <c:pt idx="4">
                  <c:v>Q4 2019</c:v>
                </c:pt>
                <c:pt idx="5">
                  <c:v>Q1 2020</c:v>
                </c:pt>
                <c:pt idx="6">
                  <c:v>Q2 2020</c:v>
                </c:pt>
                <c:pt idx="7">
                  <c:v>Q3 2020</c:v>
                </c:pt>
                <c:pt idx="8">
                  <c:v>Q4 2020</c:v>
                </c:pt>
                <c:pt idx="9">
                  <c:v>Q1 2021</c:v>
                </c:pt>
                <c:pt idx="10">
                  <c:v>Q2 2021</c:v>
                </c:pt>
                <c:pt idx="11">
                  <c:v>Q3 2021</c:v>
                </c:pt>
                <c:pt idx="12">
                  <c:v>Q4 2021</c:v>
                </c:pt>
                <c:pt idx="13">
                  <c:v>Q1 2022</c:v>
                </c:pt>
                <c:pt idx="14">
                  <c:v>Q2 2022</c:v>
                </c:pt>
                <c:pt idx="15">
                  <c:v>Q3 2022</c:v>
                </c:pt>
                <c:pt idx="16">
                  <c:v>Q4 2022</c:v>
                </c:pt>
              </c:strCache>
            </c:strRef>
          </c:cat>
          <c:val>
            <c:numRef>
              <c:f>'4. Umowy i Podróżni PUNPUT'!$Z$11:$AP$11</c:f>
              <c:numCache>
                <c:formatCode>_-* #\ ##0\ _z_ł_-;\-* #\ ##0\ _z_ł_-;_-* "-"??\ _z_ł_-;_-@_-</c:formatCode>
                <c:ptCount val="17"/>
                <c:pt idx="0">
                  <c:v>2004</c:v>
                </c:pt>
                <c:pt idx="1">
                  <c:v>1845</c:v>
                </c:pt>
                <c:pt idx="2">
                  <c:v>5910</c:v>
                </c:pt>
                <c:pt idx="3">
                  <c:v>3004</c:v>
                </c:pt>
                <c:pt idx="4">
                  <c:v>4315</c:v>
                </c:pt>
                <c:pt idx="5">
                  <c:v>2534</c:v>
                </c:pt>
                <c:pt idx="6">
                  <c:v>393</c:v>
                </c:pt>
                <c:pt idx="7">
                  <c:v>1495</c:v>
                </c:pt>
                <c:pt idx="8">
                  <c:v>520</c:v>
                </c:pt>
                <c:pt idx="9">
                  <c:v>584</c:v>
                </c:pt>
                <c:pt idx="10">
                  <c:v>1966</c:v>
                </c:pt>
                <c:pt idx="11">
                  <c:v>6532</c:v>
                </c:pt>
                <c:pt idx="12">
                  <c:v>2626</c:v>
                </c:pt>
                <c:pt idx="13">
                  <c:v>2821</c:v>
                </c:pt>
                <c:pt idx="14">
                  <c:v>8969</c:v>
                </c:pt>
                <c:pt idx="15">
                  <c:v>13200</c:v>
                </c:pt>
                <c:pt idx="16">
                  <c:v>4291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F5E-4931-AB8D-99181488AB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2256"/>
        <c:axId val="200215360"/>
      </c:barChart>
      <c:catAx>
        <c:axId val="21251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5360"/>
        <c:crosses val="autoZero"/>
        <c:auto val="1"/>
        <c:lblAlgn val="ctr"/>
        <c:lblOffset val="100"/>
        <c:noMultiLvlLbl val="0"/>
      </c:catAx>
      <c:valAx>
        <c:axId val="20021536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22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6.1964121175631187E-2"/>
          <c:y val="3.8736115600207829E-2"/>
          <c:w val="0.86174541084611256"/>
          <c:h val="0.91302755074014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r>
                      <a:rPr lang="en-US" sz="800"/>
                      <a:t>156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C509-47E6-A5FC-7F81A52AA46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 sz="800"/>
                      <a:t>166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C509-47E6-A5FC-7F81A52AA46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 sz="800"/>
                      <a:t>200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C509-47E6-A5FC-7F81A52AA463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 sz="800"/>
                      <a:t>175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C509-47E6-A5FC-7F81A52AA463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 sz="800"/>
                      <a:t>214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C509-47E6-A5FC-7F81A52AA463}"/>
                </c:ext>
              </c:extLst>
            </c:dLbl>
            <c:dLbl>
              <c:idx val="5"/>
              <c:layout>
                <c:manualLayout>
                  <c:x val="5.5554913780450882E-17"/>
                  <c:y val="-9.8969046456615899E-3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243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C509-47E6-A5FC-7F81A52AA463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 sz="800"/>
                      <a:t>273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C509-47E6-A5FC-7F81A52AA463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r>
                      <a:rPr lang="en-US" sz="800"/>
                      <a:t>250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C509-47E6-A5FC-7F81A52AA463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r>
                      <a:rPr lang="en-US" sz="800"/>
                      <a:t>193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C509-47E6-A5FC-7F81A52AA463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r>
                      <a:rPr lang="en-US" sz="800"/>
                      <a:t>197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C509-47E6-A5FC-7F81A52AA463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rPr lang="en-US" sz="800"/>
                      <a:t>177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C509-47E6-A5FC-7F81A52AA463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r>
                      <a:rPr lang="en-US" sz="800"/>
                      <a:t>157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C509-47E6-A5FC-7F81A52AA463}"/>
                </c:ext>
              </c:extLst>
            </c:dLbl>
            <c:numFmt formatCode="General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miesiąc'!$C$8:$N$8</c:f>
              <c:numCache>
                <c:formatCode>_-* #\ ##0\ _z_ł_-;\-* #\ ##0\ _z_ł_-;_-* "-"??\ _z_ł_-;_-@_-</c:formatCode>
                <c:ptCount val="12"/>
                <c:pt idx="0">
                  <c:v>156481</c:v>
                </c:pt>
                <c:pt idx="1">
                  <c:v>167003</c:v>
                </c:pt>
                <c:pt idx="2">
                  <c:v>200864</c:v>
                </c:pt>
                <c:pt idx="3">
                  <c:v>177068</c:v>
                </c:pt>
                <c:pt idx="4">
                  <c:v>215270</c:v>
                </c:pt>
                <c:pt idx="5">
                  <c:v>246547</c:v>
                </c:pt>
                <c:pt idx="6">
                  <c:v>275090</c:v>
                </c:pt>
                <c:pt idx="7">
                  <c:v>250814</c:v>
                </c:pt>
                <c:pt idx="8">
                  <c:v>193144</c:v>
                </c:pt>
                <c:pt idx="9">
                  <c:v>197862</c:v>
                </c:pt>
                <c:pt idx="10">
                  <c:v>177679</c:v>
                </c:pt>
                <c:pt idx="11">
                  <c:v>157986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509-47E6-A5FC-7F81A52AA463}"/>
            </c:ext>
          </c:extLst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miesiąc'!$C$9:$N$9</c:f>
              <c:numCache>
                <c:formatCode>_-* #\ ##0\ _z_ł_-;\-* #\ ##0\ _z_ł_-;_-* "-"??\ _z_ł_-;_-@_-</c:formatCode>
                <c:ptCount val="12"/>
                <c:pt idx="0">
                  <c:v>238334</c:v>
                </c:pt>
                <c:pt idx="1">
                  <c:v>206176</c:v>
                </c:pt>
                <c:pt idx="2">
                  <c:v>226448</c:v>
                </c:pt>
                <c:pt idx="3">
                  <c:v>243078</c:v>
                </c:pt>
                <c:pt idx="4">
                  <c:v>252247</c:v>
                </c:pt>
                <c:pt idx="5">
                  <c:v>275243</c:v>
                </c:pt>
                <c:pt idx="6">
                  <c:v>287393</c:v>
                </c:pt>
                <c:pt idx="7">
                  <c:v>257979</c:v>
                </c:pt>
                <c:pt idx="8">
                  <c:v>217285</c:v>
                </c:pt>
                <c:pt idx="9">
                  <c:v>183831</c:v>
                </c:pt>
                <c:pt idx="10">
                  <c:v>163675</c:v>
                </c:pt>
                <c:pt idx="11">
                  <c:v>153556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C509-47E6-A5FC-7F81A52AA463}"/>
            </c:ext>
          </c:extLst>
        </c:ser>
        <c:ser>
          <c:idx val="2"/>
          <c:order val="2"/>
          <c:tx>
            <c:strRef>
              <c:f>'5. Liczba umów na miesiąc'!$B$10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miesiąc'!$C$10:$N$10</c:f>
              <c:numCache>
                <c:formatCode>_-* #\ ##0\ _z_ł_-;\-* #\ ##0\ _z_ł_-;_-* "-"??\ _z_ł_-;_-@_-</c:formatCode>
                <c:ptCount val="12"/>
                <c:pt idx="0">
                  <c:v>229863</c:v>
                </c:pt>
                <c:pt idx="1">
                  <c:v>207661</c:v>
                </c:pt>
                <c:pt idx="2">
                  <c:v>226583</c:v>
                </c:pt>
                <c:pt idx="3">
                  <c:v>200121</c:v>
                </c:pt>
                <c:pt idx="4">
                  <c:v>276827</c:v>
                </c:pt>
                <c:pt idx="5">
                  <c:v>256064</c:v>
                </c:pt>
                <c:pt idx="6">
                  <c:v>304643</c:v>
                </c:pt>
                <c:pt idx="7">
                  <c:v>255331</c:v>
                </c:pt>
                <c:pt idx="8">
                  <c:v>242532</c:v>
                </c:pt>
                <c:pt idx="9">
                  <c:v>194498</c:v>
                </c:pt>
                <c:pt idx="10">
                  <c:v>174158</c:v>
                </c:pt>
                <c:pt idx="11">
                  <c:v>160352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C509-47E6-A5FC-7F81A52AA463}"/>
            </c:ext>
          </c:extLst>
        </c:ser>
        <c:ser>
          <c:idx val="3"/>
          <c:order val="3"/>
          <c:tx>
            <c:strRef>
              <c:f>'5. Liczba umów na miesiąc'!$B$11</c:f>
              <c:strCache>
                <c:ptCount val="1"/>
                <c:pt idx="0">
                  <c:v>2020</c:v>
                </c:pt>
              </c:strCache>
            </c:strRef>
          </c:tx>
          <c:spPr>
            <a:gradFill>
              <a:gsLst>
                <a:gs pos="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  <a:gs pos="100000">
                  <a:schemeClr val="accent1">
                    <a:lumMod val="45000"/>
                    <a:lumOff val="55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</a:gsLst>
              <a:lin ang="5400000" scaled="1"/>
            </a:gra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miesiąc'!$C$11:$N$11</c:f>
              <c:numCache>
                <c:formatCode>_-* #\ ##0\ _z_ł_-;\-* #\ ##0\ _z_ł_-;_-* "-"??\ _z_ł_-;_-@_-</c:formatCode>
                <c:ptCount val="12"/>
                <c:pt idx="0">
                  <c:v>252270</c:v>
                </c:pt>
                <c:pt idx="1">
                  <c:v>187969</c:v>
                </c:pt>
                <c:pt idx="2">
                  <c:v>51519</c:v>
                </c:pt>
                <c:pt idx="3">
                  <c:v>9999</c:v>
                </c:pt>
                <c:pt idx="4">
                  <c:v>34308</c:v>
                </c:pt>
                <c:pt idx="5">
                  <c:v>97331</c:v>
                </c:pt>
                <c:pt idx="6">
                  <c:v>147931</c:v>
                </c:pt>
                <c:pt idx="7">
                  <c:v>112008</c:v>
                </c:pt>
                <c:pt idx="8">
                  <c:v>88524</c:v>
                </c:pt>
                <c:pt idx="9">
                  <c:v>36307</c:v>
                </c:pt>
                <c:pt idx="10">
                  <c:v>23198</c:v>
                </c:pt>
                <c:pt idx="11">
                  <c:v>35800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E4-40F6-81A2-3EEA07F49F01}"/>
            </c:ext>
          </c:extLst>
        </c:ser>
        <c:ser>
          <c:idx val="4"/>
          <c:order val="4"/>
          <c:tx>
            <c:strRef>
              <c:f>'5. Liczba umów na miesiąc'!$B$12</c:f>
              <c:strCache>
                <c:ptCount val="1"/>
                <c:pt idx="0">
                  <c:v>2021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miesiąc'!$C$12:$N$12</c:f>
              <c:numCache>
                <c:formatCode>_-* #\ ##0\ _z_ł_-;\-* #\ ##0\ _z_ł_-;_-* "-"??\ _z_ł_-;_-@_-</c:formatCode>
                <c:ptCount val="12"/>
                <c:pt idx="0">
                  <c:v>50193</c:v>
                </c:pt>
                <c:pt idx="1">
                  <c:v>71404</c:v>
                </c:pt>
                <c:pt idx="2">
                  <c:v>78718</c:v>
                </c:pt>
                <c:pt idx="3">
                  <c:v>85513</c:v>
                </c:pt>
                <c:pt idx="4">
                  <c:v>174953</c:v>
                </c:pt>
                <c:pt idx="5">
                  <c:v>240929</c:v>
                </c:pt>
                <c:pt idx="6">
                  <c:v>268564</c:v>
                </c:pt>
                <c:pt idx="7">
                  <c:v>275687</c:v>
                </c:pt>
                <c:pt idx="8">
                  <c:v>173403</c:v>
                </c:pt>
                <c:pt idx="9">
                  <c:v>124669</c:v>
                </c:pt>
                <c:pt idx="10">
                  <c:v>96290</c:v>
                </c:pt>
                <c:pt idx="11">
                  <c:v>81101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F5B-4311-A31A-9ED8A8E0C9C7}"/>
            </c:ext>
          </c:extLst>
        </c:ser>
        <c:ser>
          <c:idx val="5"/>
          <c:order val="5"/>
          <c:tx>
            <c:strRef>
              <c:f>'5. Liczba umów na miesiąc'!$B$13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B0F0"/>
            </a:solidFill>
            <a:ln>
              <a:solidFill>
                <a:srgbClr val="00B0F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aseline="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miesiąc'!$C$13:$N$13</c:f>
              <c:numCache>
                <c:formatCode>_-* #\ ##0\ _z_ł_-;\-* #\ ##0\ _z_ł_-;_-* "-"??\ _z_ł_-;_-@_-</c:formatCode>
                <c:ptCount val="12"/>
                <c:pt idx="0">
                  <c:v>155190</c:v>
                </c:pt>
                <c:pt idx="1">
                  <c:v>162757</c:v>
                </c:pt>
                <c:pt idx="2">
                  <c:v>133938</c:v>
                </c:pt>
                <c:pt idx="3">
                  <c:v>177261</c:v>
                </c:pt>
                <c:pt idx="4">
                  <c:v>266673</c:v>
                </c:pt>
                <c:pt idx="5">
                  <c:v>270102</c:v>
                </c:pt>
                <c:pt idx="6">
                  <c:v>262303</c:v>
                </c:pt>
                <c:pt idx="7">
                  <c:v>252545</c:v>
                </c:pt>
                <c:pt idx="8">
                  <c:v>197455</c:v>
                </c:pt>
                <c:pt idx="9">
                  <c:v>140132</c:v>
                </c:pt>
                <c:pt idx="10">
                  <c:v>127542</c:v>
                </c:pt>
                <c:pt idx="11">
                  <c:v>116939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C2D-4D93-AC55-FB321253E5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292864"/>
        <c:axId val="200218240"/>
      </c:barChart>
      <c:catAx>
        <c:axId val="2002928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8240"/>
        <c:crosses val="autoZero"/>
        <c:auto val="1"/>
        <c:lblAlgn val="ctr"/>
        <c:lblOffset val="100"/>
        <c:noMultiLvlLbl val="0"/>
      </c:catAx>
      <c:valAx>
        <c:axId val="200218240"/>
        <c:scaling>
          <c:orientation val="minMax"/>
          <c:max val="32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92864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7.2183935044636258E-2"/>
          <c:y val="3.873625907797721E-2"/>
          <c:w val="0.86418626479359728"/>
          <c:h val="0.91302755074014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miesiąc'!$A$39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7.736943907156625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F8F-45B2-B6F1-E87C25332A63}"/>
                </c:ext>
              </c:extLst>
            </c:dLbl>
            <c:dLbl>
              <c:idx val="1"/>
              <c:layout>
                <c:manualLayout>
                  <c:x val="-3.2070707070707069E-3"/>
                  <c:y val="8.41814814814814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8F-45B2-B6F1-E87C25332A63}"/>
                </c:ext>
              </c:extLst>
            </c:dLbl>
            <c:dLbl>
              <c:idx val="2"/>
              <c:layout>
                <c:manualLayout>
                  <c:x val="-2.5730696908840406E-17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8F-45B2-B6F1-E87C25332A63}"/>
                </c:ext>
              </c:extLst>
            </c:dLbl>
            <c:dLbl>
              <c:idx val="3"/>
              <c:layout>
                <c:manualLayout>
                  <c:x val="0"/>
                  <c:y val="1.0315925209542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8F-45B2-B6F1-E87C25332A63}"/>
                </c:ext>
              </c:extLst>
            </c:dLbl>
            <c:dLbl>
              <c:idx val="4"/>
              <c:layout>
                <c:manualLayout>
                  <c:x val="0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8F-45B2-B6F1-E87C25332A63}"/>
                </c:ext>
              </c:extLst>
            </c:dLbl>
            <c:dLbl>
              <c:idx val="5"/>
              <c:layout>
                <c:manualLayout>
                  <c:x val="0"/>
                  <c:y val="5.157962604771115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8F-45B2-B6F1-E87C25332A63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anchor="ctr" anchorCtr="1"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miesiąc'!$B$38:$M$38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miesiąc'!$B$39:$M$39</c:f>
              <c:numCache>
                <c:formatCode>_(* #\ ##0.00_);_(* \(#\ ##0.00\);_(* "-"??_);_(@_)</c:formatCode>
                <c:ptCount val="12"/>
                <c:pt idx="0">
                  <c:v>2.8635105859497321</c:v>
                </c:pt>
                <c:pt idx="1">
                  <c:v>2.8762237804111304</c:v>
                </c:pt>
                <c:pt idx="2">
                  <c:v>3.3468067946471245</c:v>
                </c:pt>
                <c:pt idx="3">
                  <c:v>3.1360381322429802</c:v>
                </c:pt>
                <c:pt idx="4">
                  <c:v>3.3143401309982812</c:v>
                </c:pt>
                <c:pt idx="5">
                  <c:v>2.971206301435426</c:v>
                </c:pt>
                <c:pt idx="6">
                  <c:v>2.4456614198989421</c:v>
                </c:pt>
                <c:pt idx="7">
                  <c:v>2.5310110280925309</c:v>
                </c:pt>
                <c:pt idx="8">
                  <c:v>3.0184629085035</c:v>
                </c:pt>
                <c:pt idx="9">
                  <c:v>3.1578019023359714</c:v>
                </c:pt>
                <c:pt idx="10">
                  <c:v>3.0126126328941516</c:v>
                </c:pt>
                <c:pt idx="11">
                  <c:v>2.9370703733242185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F8F-45B2-B6F1-E87C25332A63}"/>
            </c:ext>
          </c:extLst>
        </c:ser>
        <c:ser>
          <c:idx val="1"/>
          <c:order val="1"/>
          <c:tx>
            <c:strRef>
              <c:f>'5. Liczba umów na miesiąc'!$A$40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miesiąc'!$B$38:$M$38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miesiąc'!$B$40:$M$40</c:f>
              <c:numCache>
                <c:formatCode>_(* #\ ##0.00_);_(* \(#\ ##0.00\);_(* "-"??_);_(@_)</c:formatCode>
                <c:ptCount val="12"/>
                <c:pt idx="0">
                  <c:v>2.7665293243934981</c:v>
                </c:pt>
                <c:pt idx="1">
                  <c:v>2.9328680350768277</c:v>
                </c:pt>
                <c:pt idx="2">
                  <c:v>3.1540397795520385</c:v>
                </c:pt>
                <c:pt idx="3">
                  <c:v>2.9818000806325542</c:v>
                </c:pt>
                <c:pt idx="4">
                  <c:v>3.2422555273204439</c:v>
                </c:pt>
                <c:pt idx="5">
                  <c:v>2.9900051954091476</c:v>
                </c:pt>
                <c:pt idx="6">
                  <c:v>2.573416845480502</c:v>
                </c:pt>
                <c:pt idx="7">
                  <c:v>2.6323731776617478</c:v>
                </c:pt>
                <c:pt idx="8">
                  <c:v>3.1309524357410772</c:v>
                </c:pt>
                <c:pt idx="9">
                  <c:v>3.483465791950215</c:v>
                </c:pt>
                <c:pt idx="10">
                  <c:v>3.4268764319535667</c:v>
                </c:pt>
                <c:pt idx="11">
                  <c:v>3.1109852184671487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F8F-45B2-B6F1-E87C25332A63}"/>
            </c:ext>
          </c:extLst>
        </c:ser>
        <c:ser>
          <c:idx val="2"/>
          <c:order val="2"/>
          <c:tx>
            <c:strRef>
              <c:f>'5. Liczba umów na miesiąc'!$A$41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miesiąc'!$B$38:$M$38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miesiąc'!$B$41:$M$41</c:f>
              <c:numCache>
                <c:formatCode>_(* #\ ##0.00_);_(* \(#\ ##0.00\);_(* "-"??_);_(@_)</c:formatCode>
                <c:ptCount val="12"/>
                <c:pt idx="0">
                  <c:v>2.8802564782954807</c:v>
                </c:pt>
                <c:pt idx="1">
                  <c:v>3.0220888852504801</c:v>
                </c:pt>
                <c:pt idx="2">
                  <c:v>3.1386070446591314</c:v>
                </c:pt>
                <c:pt idx="3">
                  <c:v>3.0102088236616846</c:v>
                </c:pt>
                <c:pt idx="4">
                  <c:v>2.9119413929999602</c:v>
                </c:pt>
                <c:pt idx="5">
                  <c:v>2.9713704386403399</c:v>
                </c:pt>
                <c:pt idx="6">
                  <c:v>2.515836569361515</c:v>
                </c:pt>
                <c:pt idx="7">
                  <c:v>2.6581065362216103</c:v>
                </c:pt>
                <c:pt idx="8">
                  <c:v>3.0904499200105553</c:v>
                </c:pt>
                <c:pt idx="9">
                  <c:v>3.4597270923094325</c:v>
                </c:pt>
                <c:pt idx="10">
                  <c:v>3.1415151758747806</c:v>
                </c:pt>
                <c:pt idx="11">
                  <c:v>2.965675513869487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F8F-45B2-B6F1-E87C25332A63}"/>
            </c:ext>
          </c:extLst>
        </c:ser>
        <c:ser>
          <c:idx val="3"/>
          <c:order val="3"/>
          <c:tx>
            <c:strRef>
              <c:f>'5. Liczba umów na miesiąc'!$A$42</c:f>
              <c:strCache>
                <c:ptCount val="1"/>
                <c:pt idx="0">
                  <c:v>2020</c:v>
                </c:pt>
              </c:strCache>
            </c:strRef>
          </c:tx>
          <c:spPr>
            <a:gradFill>
              <a:gsLst>
                <a:gs pos="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  <a:gs pos="100000">
                  <a:schemeClr val="accent1">
                    <a:lumMod val="45000"/>
                    <a:lumOff val="55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</a:gsLst>
              <a:lin ang="5400000" scaled="1"/>
            </a:gra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miesiąc'!$B$38:$M$38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miesiąc'!$B$42:$M$42</c:f>
              <c:numCache>
                <c:formatCode>_(* #\ ##0.00_);_(* \(#\ ##0.00\);_(* "-"??_);_(@_)</c:formatCode>
                <c:ptCount val="12"/>
                <c:pt idx="0">
                  <c:v>2.7259404606175921</c:v>
                </c:pt>
                <c:pt idx="1">
                  <c:v>2.8571413371353787</c:v>
                </c:pt>
                <c:pt idx="2">
                  <c:v>2.6523224441468196</c:v>
                </c:pt>
                <c:pt idx="3">
                  <c:v>2.2479247924792478</c:v>
                </c:pt>
                <c:pt idx="4">
                  <c:v>2.5753468578757142</c:v>
                </c:pt>
                <c:pt idx="5">
                  <c:v>2.2140530766148503</c:v>
                </c:pt>
                <c:pt idx="6">
                  <c:v>2.3959143114019374</c:v>
                </c:pt>
                <c:pt idx="7">
                  <c:v>2.5037408042282694</c:v>
                </c:pt>
                <c:pt idx="8">
                  <c:v>2.6747209796213456</c:v>
                </c:pt>
                <c:pt idx="9">
                  <c:v>2.6560167460820225</c:v>
                </c:pt>
                <c:pt idx="10">
                  <c:v>2.4400379343046814</c:v>
                </c:pt>
                <c:pt idx="11">
                  <c:v>2.2482402234636871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77-47B7-9A11-F4B1454E44E2}"/>
            </c:ext>
          </c:extLst>
        </c:ser>
        <c:ser>
          <c:idx val="4"/>
          <c:order val="4"/>
          <c:tx>
            <c:strRef>
              <c:f>'5. Liczba umów na miesiąc'!$A$43</c:f>
              <c:strCache>
                <c:ptCount val="1"/>
                <c:pt idx="0">
                  <c:v>2021</c:v>
                </c:pt>
              </c:strCache>
            </c:strRef>
          </c:tx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miesiąc'!$B$38:$M$38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miesiąc'!$B$43:$M$43</c:f>
              <c:numCache>
                <c:formatCode>_(* #\ ##0.00_);_(* \(#\ ##0.00\);_(* "-"??_);_(@_)</c:formatCode>
                <c:ptCount val="12"/>
                <c:pt idx="0">
                  <c:v>2.0788954635108481</c:v>
                </c:pt>
                <c:pt idx="1">
                  <c:v>2.0472102403226708</c:v>
                </c:pt>
                <c:pt idx="2">
                  <c:v>1.9418811453543028</c:v>
                </c:pt>
                <c:pt idx="3">
                  <c:v>2.0582367593231439</c:v>
                </c:pt>
                <c:pt idx="4">
                  <c:v>2.3460700873949003</c:v>
                </c:pt>
                <c:pt idx="5">
                  <c:v>2.5715957813297692</c:v>
                </c:pt>
                <c:pt idx="6">
                  <c:v>2.4902369640011321</c:v>
                </c:pt>
                <c:pt idx="7">
                  <c:v>2.576189664365748</c:v>
                </c:pt>
                <c:pt idx="8">
                  <c:v>3.1948812880976685</c:v>
                </c:pt>
                <c:pt idx="9">
                  <c:v>3.7888649142930482</c:v>
                </c:pt>
                <c:pt idx="10">
                  <c:v>3.1974452175719184</c:v>
                </c:pt>
                <c:pt idx="11">
                  <c:v>2.7360205176261698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C77-48A8-A65D-635D41699B22}"/>
            </c:ext>
          </c:extLst>
        </c:ser>
        <c:ser>
          <c:idx val="5"/>
          <c:order val="5"/>
          <c:tx>
            <c:strRef>
              <c:f>'5. Liczba umów na miesiąc'!$A$44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B0F0"/>
            </a:solidFill>
            <a:ln>
              <a:solidFill>
                <a:srgbClr val="00B0F0"/>
              </a:solidFill>
            </a:ln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aseline="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miesiąc'!$B$38:$M$38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miesiąc'!$B$44:$M$44</c:f>
              <c:numCache>
                <c:formatCode>_(* #\ ##0.00_);_(* \(#\ ##0.00\);_(* "-"??_);_(@_)</c:formatCode>
                <c:ptCount val="12"/>
                <c:pt idx="0">
                  <c:v>2.4446871576776856</c:v>
                </c:pt>
                <c:pt idx="1">
                  <c:v>2.4582782921779094</c:v>
                </c:pt>
                <c:pt idx="2">
                  <c:v>2.8145186578864849</c:v>
                </c:pt>
                <c:pt idx="3">
                  <c:v>3.107536344712035</c:v>
                </c:pt>
                <c:pt idx="4">
                  <c:v>3.1378729755168315</c:v>
                </c:pt>
                <c:pt idx="5">
                  <c:v>3.0275081265595962</c:v>
                </c:pt>
                <c:pt idx="6">
                  <c:v>2.5104211541614085</c:v>
                </c:pt>
                <c:pt idx="7">
                  <c:v>2.5985071967372151</c:v>
                </c:pt>
                <c:pt idx="8">
                  <c:v>3.1384923147046164</c:v>
                </c:pt>
                <c:pt idx="9">
                  <c:v>3.5435946107955356</c:v>
                </c:pt>
                <c:pt idx="10">
                  <c:v>3.1596807326214109</c:v>
                </c:pt>
                <c:pt idx="11">
                  <c:v>2.8069335294469768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098-42DA-94A1-723F7538CF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339456"/>
        <c:axId val="201064448"/>
      </c:barChart>
      <c:catAx>
        <c:axId val="200339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1064448"/>
        <c:crosses val="autoZero"/>
        <c:auto val="1"/>
        <c:lblAlgn val="ctr"/>
        <c:lblOffset val="100"/>
        <c:noMultiLvlLbl val="0"/>
      </c:catAx>
      <c:valAx>
        <c:axId val="201064448"/>
        <c:scaling>
          <c:orientation val="minMax"/>
          <c:max val="3.8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3394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6.1964121175631187E-2"/>
          <c:y val="3.8736115600207829E-2"/>
          <c:w val="0.86174541084611256"/>
          <c:h val="0.91302755074014796"/>
        </c:manualLayout>
      </c:layout>
      <c:lineChart>
        <c:grouping val="standar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 sz="800"/>
                      <a:t>156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309D-4DE9-BAFB-EAA001A536E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 sz="800"/>
                      <a:t>166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309D-4DE9-BAFB-EAA001A536E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 sz="800"/>
                      <a:t>200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309D-4DE9-BAFB-EAA001A536E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 sz="800"/>
                      <a:t>175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309D-4DE9-BAFB-EAA001A536E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 sz="800"/>
                      <a:t>214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309D-4DE9-BAFB-EAA001A536E7}"/>
                </c:ext>
              </c:extLst>
            </c:dLbl>
            <c:dLbl>
              <c:idx val="5"/>
              <c:layout>
                <c:manualLayout>
                  <c:x val="5.5554913780450882E-17"/>
                  <c:y val="-9.8969046456615899E-3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243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309D-4DE9-BAFB-EAA001A536E7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 sz="800"/>
                      <a:t>273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309D-4DE9-BAFB-EAA001A536E7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r>
                      <a:rPr lang="en-US" sz="800"/>
                      <a:t>250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309D-4DE9-BAFB-EAA001A536E7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r>
                      <a:rPr lang="en-US" sz="800"/>
                      <a:t>193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309D-4DE9-BAFB-EAA001A536E7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r>
                      <a:rPr lang="en-US" sz="800"/>
                      <a:t>197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309D-4DE9-BAFB-EAA001A536E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rPr lang="en-US" sz="800"/>
                      <a:t>177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309D-4DE9-BAFB-EAA001A536E7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r>
                      <a:rPr lang="en-US" sz="800"/>
                      <a:t>157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309D-4DE9-BAFB-EAA001A536E7}"/>
                </c:ext>
              </c:extLst>
            </c:dLbl>
            <c:numFmt formatCode="General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miesiąc'!$C$8:$N$8</c:f>
              <c:numCache>
                <c:formatCode>_-* #\ ##0\ _z_ł_-;\-* #\ ##0\ _z_ł_-;_-* "-"??\ _z_ł_-;_-@_-</c:formatCode>
                <c:ptCount val="12"/>
                <c:pt idx="0">
                  <c:v>156481</c:v>
                </c:pt>
                <c:pt idx="1">
                  <c:v>167003</c:v>
                </c:pt>
                <c:pt idx="2">
                  <c:v>200864</c:v>
                </c:pt>
                <c:pt idx="3">
                  <c:v>177068</c:v>
                </c:pt>
                <c:pt idx="4">
                  <c:v>215270</c:v>
                </c:pt>
                <c:pt idx="5">
                  <c:v>246547</c:v>
                </c:pt>
                <c:pt idx="6">
                  <c:v>275090</c:v>
                </c:pt>
                <c:pt idx="7">
                  <c:v>250814</c:v>
                </c:pt>
                <c:pt idx="8">
                  <c:v>193144</c:v>
                </c:pt>
                <c:pt idx="9">
                  <c:v>197862</c:v>
                </c:pt>
                <c:pt idx="10">
                  <c:v>177679</c:v>
                </c:pt>
                <c:pt idx="11">
                  <c:v>157986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309D-4DE9-BAFB-EAA001A536E7}"/>
            </c:ext>
          </c:extLst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marker>
            <c:symbol val="none"/>
          </c:marker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miesiąc'!$C$9:$N$9</c:f>
              <c:numCache>
                <c:formatCode>_-* #\ ##0\ _z_ł_-;\-* #\ ##0\ _z_ł_-;_-* "-"??\ _z_ł_-;_-@_-</c:formatCode>
                <c:ptCount val="12"/>
                <c:pt idx="0">
                  <c:v>238334</c:v>
                </c:pt>
                <c:pt idx="1">
                  <c:v>206176</c:v>
                </c:pt>
                <c:pt idx="2">
                  <c:v>226448</c:v>
                </c:pt>
                <c:pt idx="3">
                  <c:v>243078</c:v>
                </c:pt>
                <c:pt idx="4">
                  <c:v>252247</c:v>
                </c:pt>
                <c:pt idx="5">
                  <c:v>275243</c:v>
                </c:pt>
                <c:pt idx="6">
                  <c:v>287393</c:v>
                </c:pt>
                <c:pt idx="7">
                  <c:v>257979</c:v>
                </c:pt>
                <c:pt idx="8">
                  <c:v>217285</c:v>
                </c:pt>
                <c:pt idx="9">
                  <c:v>183831</c:v>
                </c:pt>
                <c:pt idx="10">
                  <c:v>163675</c:v>
                </c:pt>
                <c:pt idx="11">
                  <c:v>153556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309D-4DE9-BAFB-EAA001A536E7}"/>
            </c:ext>
          </c:extLst>
        </c:ser>
        <c:ser>
          <c:idx val="2"/>
          <c:order val="2"/>
          <c:tx>
            <c:strRef>
              <c:f>'5. Liczba umów na miesiąc'!$B$10</c:f>
              <c:strCache>
                <c:ptCount val="1"/>
                <c:pt idx="0">
                  <c:v>2019</c:v>
                </c:pt>
              </c:strCache>
            </c:strRef>
          </c:tx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miesiąc'!$C$10:$N$10</c:f>
              <c:numCache>
                <c:formatCode>_-* #\ ##0\ _z_ł_-;\-* #\ ##0\ _z_ł_-;_-* "-"??\ _z_ł_-;_-@_-</c:formatCode>
                <c:ptCount val="12"/>
                <c:pt idx="0">
                  <c:v>229863</c:v>
                </c:pt>
                <c:pt idx="1">
                  <c:v>207661</c:v>
                </c:pt>
                <c:pt idx="2">
                  <c:v>226583</c:v>
                </c:pt>
                <c:pt idx="3">
                  <c:v>200121</c:v>
                </c:pt>
                <c:pt idx="4">
                  <c:v>276827</c:v>
                </c:pt>
                <c:pt idx="5">
                  <c:v>256064</c:v>
                </c:pt>
                <c:pt idx="6">
                  <c:v>304643</c:v>
                </c:pt>
                <c:pt idx="7">
                  <c:v>255331</c:v>
                </c:pt>
                <c:pt idx="8">
                  <c:v>242532</c:v>
                </c:pt>
                <c:pt idx="9">
                  <c:v>194498</c:v>
                </c:pt>
                <c:pt idx="10">
                  <c:v>174158</c:v>
                </c:pt>
                <c:pt idx="11">
                  <c:v>160352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309D-4DE9-BAFB-EAA001A536E7}"/>
            </c:ext>
          </c:extLst>
        </c:ser>
        <c:ser>
          <c:idx val="3"/>
          <c:order val="3"/>
          <c:tx>
            <c:strRef>
              <c:f>'5. Liczba umów na miesiąc'!$B$11</c:f>
              <c:strCache>
                <c:ptCount val="1"/>
                <c:pt idx="0">
                  <c:v>2020</c:v>
                </c:pt>
              </c:strCache>
            </c:strRef>
          </c:tx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miesiąc'!$C$11:$N$11</c:f>
              <c:numCache>
                <c:formatCode>_-* #\ ##0\ _z_ł_-;\-* #\ ##0\ _z_ł_-;_-* "-"??\ _z_ł_-;_-@_-</c:formatCode>
                <c:ptCount val="12"/>
                <c:pt idx="0">
                  <c:v>252270</c:v>
                </c:pt>
                <c:pt idx="1">
                  <c:v>187969</c:v>
                </c:pt>
                <c:pt idx="2">
                  <c:v>51519</c:v>
                </c:pt>
                <c:pt idx="3">
                  <c:v>9999</c:v>
                </c:pt>
                <c:pt idx="4">
                  <c:v>34308</c:v>
                </c:pt>
                <c:pt idx="5">
                  <c:v>97331</c:v>
                </c:pt>
                <c:pt idx="6">
                  <c:v>147931</c:v>
                </c:pt>
                <c:pt idx="7">
                  <c:v>112008</c:v>
                </c:pt>
                <c:pt idx="8">
                  <c:v>88524</c:v>
                </c:pt>
                <c:pt idx="9">
                  <c:v>36307</c:v>
                </c:pt>
                <c:pt idx="10">
                  <c:v>23198</c:v>
                </c:pt>
                <c:pt idx="11">
                  <c:v>35800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309D-4DE9-BAFB-EAA001A536E7}"/>
            </c:ext>
          </c:extLst>
        </c:ser>
        <c:ser>
          <c:idx val="4"/>
          <c:order val="4"/>
          <c:tx>
            <c:strRef>
              <c:f>'5. Liczba umów na miesiąc'!$B$12</c:f>
              <c:strCache>
                <c:ptCount val="1"/>
                <c:pt idx="0">
                  <c:v>2021</c:v>
                </c:pt>
              </c:strCache>
            </c:strRef>
          </c:tx>
          <c:marker>
            <c:symbol val="none"/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miesiąc'!$C$12:$N$12</c:f>
              <c:numCache>
                <c:formatCode>_-* #\ ##0\ _z_ł_-;\-* #\ ##0\ _z_ł_-;_-* "-"??\ _z_ł_-;_-@_-</c:formatCode>
                <c:ptCount val="12"/>
                <c:pt idx="0">
                  <c:v>50193</c:v>
                </c:pt>
                <c:pt idx="1">
                  <c:v>71404</c:v>
                </c:pt>
                <c:pt idx="2">
                  <c:v>78718</c:v>
                </c:pt>
                <c:pt idx="3">
                  <c:v>85513</c:v>
                </c:pt>
                <c:pt idx="4">
                  <c:v>174953</c:v>
                </c:pt>
                <c:pt idx="5">
                  <c:v>240929</c:v>
                </c:pt>
                <c:pt idx="6">
                  <c:v>268564</c:v>
                </c:pt>
                <c:pt idx="7">
                  <c:v>275687</c:v>
                </c:pt>
                <c:pt idx="8">
                  <c:v>173403</c:v>
                </c:pt>
                <c:pt idx="9">
                  <c:v>124669</c:v>
                </c:pt>
                <c:pt idx="10">
                  <c:v>96290</c:v>
                </c:pt>
                <c:pt idx="11">
                  <c:v>81101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309D-4DE9-BAFB-EAA001A536E7}"/>
            </c:ext>
          </c:extLst>
        </c:ser>
        <c:ser>
          <c:idx val="5"/>
          <c:order val="5"/>
          <c:tx>
            <c:strRef>
              <c:f>'5. Liczba umów na miesiąc'!$B$13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aseline="0"/>
                </a:pPr>
                <a:endParaRPr lang="pl-PL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miesiąc'!$C$13:$N$13</c:f>
              <c:numCache>
                <c:formatCode>_-* #\ ##0\ _z_ł_-;\-* #\ ##0\ _z_ł_-;_-* "-"??\ _z_ł_-;_-@_-</c:formatCode>
                <c:ptCount val="12"/>
                <c:pt idx="0">
                  <c:v>155190</c:v>
                </c:pt>
                <c:pt idx="1">
                  <c:v>162757</c:v>
                </c:pt>
                <c:pt idx="2">
                  <c:v>133938</c:v>
                </c:pt>
                <c:pt idx="3">
                  <c:v>177261</c:v>
                </c:pt>
                <c:pt idx="4">
                  <c:v>266673</c:v>
                </c:pt>
                <c:pt idx="5">
                  <c:v>270102</c:v>
                </c:pt>
                <c:pt idx="6">
                  <c:v>262303</c:v>
                </c:pt>
                <c:pt idx="7">
                  <c:v>252545</c:v>
                </c:pt>
                <c:pt idx="8">
                  <c:v>197455</c:v>
                </c:pt>
                <c:pt idx="9">
                  <c:v>140132</c:v>
                </c:pt>
                <c:pt idx="10">
                  <c:v>127542</c:v>
                </c:pt>
                <c:pt idx="11">
                  <c:v>116939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E71-45BC-A59C-676C6C5855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292864"/>
        <c:axId val="200218240"/>
      </c:lineChart>
      <c:catAx>
        <c:axId val="2002928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8240"/>
        <c:crosses val="autoZero"/>
        <c:auto val="1"/>
        <c:lblAlgn val="ctr"/>
        <c:lblOffset val="100"/>
        <c:noMultiLvlLbl val="0"/>
      </c:catAx>
      <c:valAx>
        <c:axId val="200218240"/>
        <c:scaling>
          <c:orientation val="minMax"/>
          <c:max val="32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92864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0</xdr:row>
      <xdr:rowOff>0</xdr:rowOff>
    </xdr:from>
    <xdr:to>
      <xdr:col>1</xdr:col>
      <xdr:colOff>3166110</xdr:colOff>
      <xdr:row>7</xdr:row>
      <xdr:rowOff>189738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35C4DB3E-B0DD-48F8-BFDC-FFD0DD608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" y="0"/>
          <a:ext cx="2880360" cy="1542288"/>
        </a:xfrm>
        <a:prstGeom prst="rect">
          <a:avLst/>
        </a:prstGeom>
      </xdr:spPr>
    </xdr:pic>
    <xdr:clientData/>
  </xdr:twoCellAnchor>
  <xdr:twoCellAnchor editAs="oneCell">
    <xdr:from>
      <xdr:col>1</xdr:col>
      <xdr:colOff>3140850</xdr:colOff>
      <xdr:row>0</xdr:row>
      <xdr:rowOff>0</xdr:rowOff>
    </xdr:from>
    <xdr:to>
      <xdr:col>1</xdr:col>
      <xdr:colOff>6356490</xdr:colOff>
      <xdr:row>7</xdr:row>
      <xdr:rowOff>189738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C4FFC452-C5D3-4D2D-94D2-847BB27E2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0450" y="0"/>
          <a:ext cx="3215640" cy="15422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313765</xdr:colOff>
      <xdr:row>16</xdr:row>
      <xdr:rowOff>131542</xdr:rowOff>
    </xdr:from>
    <xdr:to>
      <xdr:col>7</xdr:col>
      <xdr:colOff>123264</xdr:colOff>
      <xdr:row>40</xdr:row>
      <xdr:rowOff>179292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8A9473C7-0A34-4870-A63D-4F756824C4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31754</xdr:colOff>
      <xdr:row>18</xdr:row>
      <xdr:rowOff>99476</xdr:rowOff>
    </xdr:from>
    <xdr:to>
      <xdr:col>11</xdr:col>
      <xdr:colOff>21167</xdr:colOff>
      <xdr:row>40</xdr:row>
      <xdr:rowOff>95245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25399</xdr:colOff>
      <xdr:row>18</xdr:row>
      <xdr:rowOff>110066</xdr:rowOff>
    </xdr:from>
    <xdr:to>
      <xdr:col>30</xdr:col>
      <xdr:colOff>598714</xdr:colOff>
      <xdr:row>41</xdr:row>
      <xdr:rowOff>40822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25B73BE5-818C-4F9B-AF5D-D577F7C67E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814914</xdr:colOff>
      <xdr:row>19</xdr:row>
      <xdr:rowOff>105835</xdr:rowOff>
    </xdr:from>
    <xdr:to>
      <xdr:col>30</xdr:col>
      <xdr:colOff>802822</xdr:colOff>
      <xdr:row>42</xdr:row>
      <xdr:rowOff>0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21165</xdr:colOff>
      <xdr:row>19</xdr:row>
      <xdr:rowOff>105822</xdr:rowOff>
    </xdr:from>
    <xdr:to>
      <xdr:col>10</xdr:col>
      <xdr:colOff>846667</xdr:colOff>
      <xdr:row>41</xdr:row>
      <xdr:rowOff>105823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476249</xdr:colOff>
      <xdr:row>55</xdr:row>
      <xdr:rowOff>180975</xdr:rowOff>
    </xdr:from>
    <xdr:to>
      <xdr:col>14</xdr:col>
      <xdr:colOff>276225</xdr:colOff>
      <xdr:row>74</xdr:row>
      <xdr:rowOff>104775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91398B91-24AA-44E7-9D57-45AC73E222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105837</xdr:colOff>
      <xdr:row>19</xdr:row>
      <xdr:rowOff>7415</xdr:rowOff>
    </xdr:from>
    <xdr:to>
      <xdr:col>21</xdr:col>
      <xdr:colOff>42334</xdr:colOff>
      <xdr:row>39</xdr:row>
      <xdr:rowOff>75151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74084</xdr:colOff>
      <xdr:row>19</xdr:row>
      <xdr:rowOff>39182</xdr:rowOff>
    </xdr:from>
    <xdr:to>
      <xdr:col>41</xdr:col>
      <xdr:colOff>612320</xdr:colOff>
      <xdr:row>39</xdr:row>
      <xdr:rowOff>0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268873</xdr:colOff>
      <xdr:row>16</xdr:row>
      <xdr:rowOff>136072</xdr:rowOff>
    </xdr:from>
    <xdr:to>
      <xdr:col>26</xdr:col>
      <xdr:colOff>231322</xdr:colOff>
      <xdr:row>45</xdr:row>
      <xdr:rowOff>20613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285748</xdr:colOff>
      <xdr:row>16</xdr:row>
      <xdr:rowOff>126233</xdr:rowOff>
    </xdr:from>
    <xdr:to>
      <xdr:col>13</xdr:col>
      <xdr:colOff>27214</xdr:colOff>
      <xdr:row>45</xdr:row>
      <xdr:rowOff>54426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326571</xdr:colOff>
      <xdr:row>47</xdr:row>
      <xdr:rowOff>13607</xdr:rowOff>
    </xdr:from>
    <xdr:to>
      <xdr:col>26</xdr:col>
      <xdr:colOff>272143</xdr:colOff>
      <xdr:row>74</xdr:row>
      <xdr:rowOff>81643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38FA0C55-89F2-4A84-B5C8-4F059D3173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Pakiet 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Pakiet 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Pakiet 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000"/>
  <sheetViews>
    <sheetView tabSelected="1" zoomScaleNormal="100" workbookViewId="0">
      <selection activeCell="B63" sqref="B63"/>
    </sheetView>
  </sheetViews>
  <sheetFormatPr defaultColWidth="9.140625" defaultRowHeight="15"/>
  <cols>
    <col min="1" max="1" width="9.140625" style="2"/>
    <col min="2" max="2" width="101" style="8" customWidth="1"/>
    <col min="3" max="16384" width="9.140625" style="2"/>
  </cols>
  <sheetData>
    <row r="1" spans="2:53" ht="16.5" customHeight="1">
      <c r="B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2:53">
      <c r="B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2:5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</row>
    <row r="4" spans="2:5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2:5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2:5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2:5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2:53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2:53">
      <c r="B9" s="1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2:53">
      <c r="B10" s="1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2:53">
      <c r="B11" s="1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2:53">
      <c r="B12" s="1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2:53">
      <c r="B13" s="1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2:53">
      <c r="B14" s="1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2:53">
      <c r="B15" s="1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2:53">
      <c r="B16" s="1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2:53">
      <c r="B17" s="1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2:53">
      <c r="B18" s="1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2:53">
      <c r="B19" s="1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2:53">
      <c r="B20" s="1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2:53">
      <c r="B21" s="1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2:53" ht="26.25">
      <c r="B22" s="12" t="s">
        <v>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2:53">
      <c r="B23" s="13" t="s">
        <v>1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2:53">
      <c r="B24" s="13" t="s">
        <v>246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2:53">
      <c r="B25" s="1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2:53">
      <c r="B26" s="1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2:53">
      <c r="B27" s="1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2:53">
      <c r="B28" s="1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2:53">
      <c r="B29" s="1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2:53">
      <c r="B30" s="1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2:53">
      <c r="B31" s="1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2:53">
      <c r="B32" s="1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1:53">
      <c r="B33" s="1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1:53">
      <c r="B34" s="1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1:53">
      <c r="B35" s="1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>
      <c r="B36" s="1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>
      <c r="B37" s="1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1:5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1:5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1:5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1:5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1:5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1:5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1:5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1:5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1:5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1:5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1: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1:5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1:5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1:5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1:5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1:5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1:5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1:5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1:5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1:5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1:5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1:5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1:5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1:5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1:5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1:5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1:5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1:5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1:5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1:5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1:5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1:5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1:5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1:5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1:5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1:5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1:5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1:5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1:5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1:5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1:5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1:5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1:5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1:5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1:5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1:5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1:5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1:5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1:5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1:5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1:5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1:5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1:5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1:5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1:5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1:5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1:5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1:5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1:5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1:5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1:5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1:5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1:5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1:5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1:5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  <row r="108" spans="1:5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</row>
    <row r="109" spans="1:5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</row>
    <row r="110" spans="1:5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</row>
    <row r="111" spans="1:5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</row>
    <row r="112" spans="1:5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</row>
    <row r="113" spans="1:5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</row>
    <row r="114" spans="1:5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</row>
    <row r="115" spans="1:5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</row>
    <row r="116" spans="1:5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</row>
    <row r="117" spans="1:5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</row>
    <row r="118" spans="1:5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</row>
    <row r="119" spans="1:5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</row>
    <row r="120" spans="1:5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</row>
    <row r="121" spans="1:5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</row>
    <row r="122" spans="1:5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</row>
    <row r="123" spans="1:5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</row>
    <row r="124" spans="1:5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</row>
    <row r="125" spans="1:5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</row>
    <row r="126" spans="1:5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</row>
    <row r="127" spans="1:5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</row>
    <row r="128" spans="1:5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</row>
    <row r="129" spans="1:5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</row>
    <row r="130" spans="1:5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</row>
    <row r="131" spans="1:5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</row>
    <row r="132" spans="1:5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</row>
    <row r="133" spans="1:5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</row>
    <row r="134" spans="1:5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</row>
    <row r="135" spans="1:5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</row>
    <row r="136" spans="1:5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</row>
    <row r="137" spans="1:5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</row>
    <row r="138" spans="1:5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</row>
    <row r="139" spans="1:5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</row>
    <row r="140" spans="1:5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</row>
    <row r="141" spans="1:5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</row>
    <row r="142" spans="1:5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</row>
    <row r="143" spans="1:5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</row>
    <row r="144" spans="1:5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</row>
    <row r="145" spans="1:5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</row>
    <row r="146" spans="1:5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</row>
    <row r="147" spans="1:5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</row>
    <row r="148" spans="1:5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</row>
    <row r="149" spans="1:5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</row>
    <row r="150" spans="1:5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</row>
    <row r="151" spans="1:5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</row>
    <row r="152" spans="1:5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</row>
    <row r="153" spans="1: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</row>
    <row r="154" spans="1:5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</row>
    <row r="155" spans="1:5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</row>
    <row r="156" spans="1:5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</row>
    <row r="157" spans="1:5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</row>
    <row r="158" spans="1:5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</row>
    <row r="159" spans="1:5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</row>
    <row r="160" spans="1:5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</row>
    <row r="161" spans="1:5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</row>
    <row r="162" spans="1:5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</row>
    <row r="163" spans="1:5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</row>
    <row r="164" spans="1:5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</row>
    <row r="165" spans="1:5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</row>
    <row r="166" spans="1:5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</row>
    <row r="167" spans="1:5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</row>
    <row r="168" spans="1:5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</row>
    <row r="169" spans="1:5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</row>
    <row r="170" spans="1:5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</row>
    <row r="171" spans="1:5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</row>
    <row r="172" spans="1:5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</row>
    <row r="173" spans="1:5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</row>
    <row r="174" spans="1:5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</row>
    <row r="175" spans="1:5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</row>
    <row r="176" spans="1:5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</row>
    <row r="177" spans="1:5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</row>
    <row r="178" spans="1:5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</row>
    <row r="179" spans="1:5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</row>
    <row r="180" spans="1:5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</row>
    <row r="181" spans="1:5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</row>
    <row r="182" spans="1:5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</row>
    <row r="183" spans="1:5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</row>
    <row r="184" spans="1:5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</row>
    <row r="185" spans="1:5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</row>
    <row r="186" spans="1:5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</row>
    <row r="187" spans="1:5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</row>
    <row r="188" spans="1:5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</row>
    <row r="189" spans="1:5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</row>
    <row r="190" spans="1:5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</row>
    <row r="191" spans="1:5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</row>
    <row r="192" spans="1:5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</row>
    <row r="193" spans="1:5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</row>
    <row r="194" spans="1:5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</row>
    <row r="195" spans="1:5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</row>
    <row r="196" spans="1:5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</row>
    <row r="197" spans="1:5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</row>
    <row r="198" spans="1:5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</row>
    <row r="199" spans="1:5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</row>
    <row r="200" spans="1:5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</row>
    <row r="201" spans="1:5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</row>
    <row r="202" spans="1:5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</row>
    <row r="203" spans="1:5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</row>
    <row r="204" spans="1:5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</row>
    <row r="205" spans="1:5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</row>
    <row r="206" spans="1:5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</row>
    <row r="207" spans="1:5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</row>
    <row r="208" spans="1:5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</row>
    <row r="209" spans="1:5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</row>
    <row r="210" spans="1:5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</row>
    <row r="211" spans="1:5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</row>
    <row r="212" spans="1:5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</row>
    <row r="213" spans="1:5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</row>
    <row r="214" spans="1:5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</row>
    <row r="215" spans="1:5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</row>
    <row r="216" spans="1:5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</row>
    <row r="217" spans="1:5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</row>
    <row r="218" spans="1:5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</row>
    <row r="219" spans="1:5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</row>
    <row r="220" spans="1:5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</row>
    <row r="221" spans="1:5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</row>
    <row r="222" spans="1:5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</row>
    <row r="223" spans="1:5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</row>
    <row r="224" spans="1:5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</row>
    <row r="225" spans="1:5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</row>
    <row r="226" spans="1:5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</row>
    <row r="227" spans="1:5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</row>
    <row r="228" spans="1:5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</row>
    <row r="229" spans="1:5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</row>
    <row r="230" spans="1:5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</row>
    <row r="231" spans="1:5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</row>
    <row r="232" spans="1:5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</row>
    <row r="233" spans="1:5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</row>
    <row r="234" spans="1:5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</row>
    <row r="235" spans="1:5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</row>
    <row r="236" spans="1:5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</row>
    <row r="237" spans="1:5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</row>
    <row r="238" spans="1:5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</row>
    <row r="239" spans="1:5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</row>
    <row r="240" spans="1:5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</row>
    <row r="241" spans="1:5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</row>
    <row r="242" spans="1:5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</row>
    <row r="243" spans="1:5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</row>
    <row r="244" spans="1:5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</row>
    <row r="245" spans="1:5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</row>
    <row r="246" spans="1:5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</row>
    <row r="247" spans="1:5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</row>
    <row r="248" spans="1:5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</row>
    <row r="249" spans="1:5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</row>
    <row r="250" spans="1:5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</row>
    <row r="251" spans="1:5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</row>
    <row r="252" spans="1:5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</row>
    <row r="253" spans="1: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</row>
    <row r="254" spans="1:5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</row>
    <row r="255" spans="1:5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</row>
    <row r="256" spans="1:5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</row>
    <row r="257" spans="1:5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</row>
    <row r="258" spans="1:5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</row>
    <row r="259" spans="1:5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</row>
    <row r="260" spans="1:5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</row>
    <row r="261" spans="1:5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</row>
    <row r="262" spans="1:5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</row>
    <row r="263" spans="1:5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</row>
    <row r="264" spans="1:5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</row>
    <row r="265" spans="1:5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</row>
    <row r="266" spans="1:5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</row>
    <row r="267" spans="1:5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</row>
    <row r="268" spans="1:5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</row>
    <row r="269" spans="1:5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</row>
    <row r="270" spans="1:5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</row>
    <row r="271" spans="1:5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</row>
    <row r="272" spans="1:5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</row>
    <row r="273" spans="1:5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</row>
    <row r="274" spans="1:5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</row>
    <row r="275" spans="1:5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</row>
    <row r="276" spans="1:5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</row>
    <row r="277" spans="1:5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</row>
    <row r="278" spans="1:5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</row>
    <row r="279" spans="1:5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</row>
    <row r="280" spans="1:5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</row>
    <row r="281" spans="1:5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</row>
    <row r="282" spans="1:5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</row>
    <row r="283" spans="1:5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</row>
    <row r="284" spans="1:5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</row>
    <row r="285" spans="1:5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</row>
    <row r="286" spans="1:5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</row>
    <row r="287" spans="1:5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</row>
    <row r="288" spans="1:5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</row>
    <row r="289" spans="1:5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</row>
    <row r="290" spans="1:5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</row>
    <row r="291" spans="1:5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</row>
    <row r="292" spans="1:5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</row>
    <row r="293" spans="1:5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</row>
    <row r="294" spans="1:5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</row>
    <row r="295" spans="1:5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</row>
    <row r="296" spans="1:5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</row>
    <row r="297" spans="1:5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</row>
    <row r="298" spans="1:5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</row>
    <row r="299" spans="1:5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</row>
    <row r="300" spans="1:5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</row>
    <row r="301" spans="1:5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</row>
    <row r="302" spans="1:5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</row>
    <row r="303" spans="1:5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</row>
    <row r="304" spans="1:5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</row>
    <row r="305" spans="1:5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</row>
    <row r="306" spans="1:5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</row>
    <row r="307" spans="1:5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</row>
    <row r="308" spans="1:5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</row>
    <row r="309" spans="1:5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</row>
    <row r="310" spans="1:5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</row>
    <row r="311" spans="1:5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</row>
    <row r="312" spans="1:5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</row>
    <row r="313" spans="1:5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</row>
    <row r="314" spans="1:5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</row>
    <row r="315" spans="1:5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</row>
    <row r="316" spans="1:5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</row>
    <row r="317" spans="1:53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</row>
    <row r="318" spans="1:53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</row>
    <row r="319" spans="1:53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</row>
    <row r="320" spans="1:53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</row>
    <row r="321" spans="3:53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</row>
    <row r="322" spans="3:53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</row>
    <row r="323" spans="3:53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</row>
    <row r="324" spans="3:53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</row>
    <row r="325" spans="3:53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</row>
    <row r="326" spans="3:53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</row>
    <row r="327" spans="3:53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</row>
    <row r="328" spans="3:53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</row>
    <row r="329" spans="3:53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</row>
    <row r="330" spans="3:53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</row>
    <row r="331" spans="3:53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</row>
    <row r="332" spans="3:53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</row>
    <row r="333" spans="3:53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</row>
    <row r="334" spans="3:53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</row>
    <row r="335" spans="3:53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</row>
    <row r="336" spans="3:53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</row>
    <row r="337" spans="3:53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</row>
    <row r="338" spans="3:53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</row>
    <row r="339" spans="3:53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</row>
    <row r="340" spans="3:53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</row>
    <row r="341" spans="3:53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</row>
    <row r="342" spans="3:53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</row>
    <row r="343" spans="3:53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</row>
    <row r="344" spans="3:53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</row>
    <row r="345" spans="3:53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</row>
    <row r="346" spans="3:53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</row>
    <row r="347" spans="3:53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</row>
    <row r="348" spans="3:53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</row>
    <row r="349" spans="3:53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</row>
    <row r="350" spans="3:53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</row>
    <row r="351" spans="3:53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</row>
    <row r="352" spans="3:53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</row>
    <row r="353" spans="3:53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</row>
    <row r="354" spans="3:53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</row>
    <row r="355" spans="3:53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</row>
    <row r="356" spans="3:53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</row>
    <row r="357" spans="3:53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</row>
    <row r="358" spans="3:53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</row>
    <row r="359" spans="3:53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</row>
    <row r="360" spans="3:53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</row>
    <row r="361" spans="3:53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</row>
    <row r="362" spans="3:53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</row>
    <row r="363" spans="3:53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</row>
    <row r="364" spans="3:53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</row>
    <row r="365" spans="3:53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</row>
    <row r="366" spans="3:53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</row>
    <row r="367" spans="3:53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</row>
    <row r="368" spans="3:53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</row>
    <row r="369" spans="3:53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</row>
    <row r="370" spans="3:53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</row>
    <row r="371" spans="3:53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</row>
    <row r="372" spans="3:53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</row>
    <row r="373" spans="3:53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</row>
    <row r="374" spans="3:53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</row>
    <row r="375" spans="3:53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</row>
    <row r="376" spans="3:53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</row>
    <row r="377" spans="3:53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</row>
    <row r="378" spans="3:53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</row>
    <row r="379" spans="3:53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</row>
    <row r="380" spans="3:53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</row>
    <row r="381" spans="3:53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</row>
    <row r="382" spans="3:53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</row>
    <row r="383" spans="3:53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</row>
    <row r="384" spans="3:53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</row>
    <row r="385" spans="3:53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</row>
    <row r="386" spans="3:53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</row>
    <row r="387" spans="3:53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</row>
    <row r="388" spans="3:53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</row>
    <row r="389" spans="3:53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</row>
    <row r="390" spans="3:53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</row>
    <row r="391" spans="3:53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</row>
    <row r="392" spans="3:53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</row>
    <row r="393" spans="3:53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</row>
    <row r="394" spans="3:53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</row>
    <row r="395" spans="3:53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</row>
    <row r="396" spans="3:53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</row>
    <row r="397" spans="3:53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</row>
    <row r="398" spans="3:53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</row>
    <row r="399" spans="3:53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</row>
    <row r="400" spans="3:53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</row>
    <row r="401" spans="3:53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</row>
    <row r="402" spans="3:53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</row>
    <row r="403" spans="3:53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</row>
    <row r="404" spans="3:53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</row>
    <row r="405" spans="3:53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</row>
    <row r="406" spans="3:53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</row>
    <row r="407" spans="3:53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</row>
    <row r="408" spans="3:53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</row>
    <row r="409" spans="3:53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</row>
    <row r="410" spans="3:53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</row>
    <row r="411" spans="3:53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</row>
    <row r="412" spans="3:53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</row>
    <row r="413" spans="3:53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</row>
    <row r="414" spans="3:53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</row>
    <row r="415" spans="3:53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</row>
    <row r="416" spans="3:53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</row>
    <row r="417" spans="3:53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</row>
    <row r="418" spans="3:53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</row>
    <row r="419" spans="3:53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</row>
    <row r="420" spans="3:53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</row>
    <row r="421" spans="3:53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</row>
    <row r="422" spans="3:53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</row>
    <row r="423" spans="3:53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</row>
    <row r="424" spans="3:53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</row>
    <row r="425" spans="3:53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</row>
    <row r="426" spans="3:53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</row>
    <row r="427" spans="3:53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</row>
    <row r="428" spans="3:53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</row>
    <row r="429" spans="3:53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</row>
    <row r="430" spans="3:53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</row>
    <row r="431" spans="3:53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</row>
    <row r="432" spans="3:53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</row>
    <row r="433" spans="3:53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</row>
    <row r="434" spans="3:53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</row>
    <row r="435" spans="3:53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</row>
    <row r="436" spans="3:53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</row>
    <row r="437" spans="3:53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</row>
    <row r="438" spans="3:53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</row>
    <row r="439" spans="3:53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</row>
    <row r="440" spans="3:53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</row>
    <row r="441" spans="3:53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</row>
    <row r="442" spans="3:53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</row>
    <row r="443" spans="3:53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</row>
    <row r="444" spans="3:53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</row>
    <row r="445" spans="3:53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</row>
    <row r="446" spans="3:53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</row>
    <row r="447" spans="3:53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</row>
    <row r="448" spans="3:53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</row>
    <row r="449" spans="3:53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</row>
    <row r="450" spans="3:53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</row>
    <row r="451" spans="3:53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</row>
    <row r="452" spans="3:53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</row>
    <row r="453" spans="3:53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</row>
    <row r="454" spans="3:53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</row>
    <row r="455" spans="3:53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</row>
    <row r="456" spans="3:53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</row>
    <row r="457" spans="3:53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</row>
    <row r="458" spans="3:53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</row>
    <row r="459" spans="3:53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</row>
    <row r="460" spans="3:53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</row>
    <row r="461" spans="3:53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</row>
    <row r="462" spans="3:53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</row>
    <row r="463" spans="3:53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</row>
    <row r="464" spans="3:53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</row>
    <row r="465" spans="3:53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</row>
    <row r="466" spans="3:53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</row>
    <row r="467" spans="3:53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</row>
    <row r="468" spans="3:53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</row>
    <row r="469" spans="3:53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</row>
    <row r="470" spans="3:53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</row>
    <row r="471" spans="3:53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</row>
    <row r="472" spans="3:53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</row>
    <row r="473" spans="3:53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</row>
    <row r="474" spans="3:53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</row>
    <row r="475" spans="3:53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</row>
    <row r="476" spans="3:53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</row>
    <row r="477" spans="3:53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</row>
    <row r="478" spans="3:53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</row>
    <row r="479" spans="3:53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</row>
    <row r="480" spans="3:53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</row>
    <row r="481" spans="3:53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</row>
    <row r="482" spans="3:53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</row>
    <row r="483" spans="3:53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</row>
    <row r="484" spans="3:53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</row>
    <row r="485" spans="3:53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</row>
    <row r="486" spans="3:53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</row>
    <row r="487" spans="3:53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</row>
    <row r="488" spans="3:53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</row>
    <row r="489" spans="3:53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</row>
    <row r="490" spans="3:53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</row>
    <row r="491" spans="3:53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</row>
    <row r="492" spans="3:53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</row>
    <row r="493" spans="3:53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</row>
    <row r="494" spans="3:53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</row>
    <row r="495" spans="3:53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</row>
    <row r="496" spans="3:53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</row>
    <row r="497" spans="3:53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</row>
    <row r="498" spans="3:53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</row>
    <row r="499" spans="3:53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</row>
    <row r="500" spans="3:53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</row>
    <row r="501" spans="3:53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</row>
    <row r="502" spans="3:53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</row>
    <row r="503" spans="3:53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</row>
    <row r="504" spans="3:53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</row>
    <row r="505" spans="3:53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</row>
    <row r="506" spans="3:53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</row>
    <row r="507" spans="3:53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</row>
    <row r="508" spans="3:53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</row>
    <row r="509" spans="3:53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</row>
    <row r="510" spans="3:53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</row>
    <row r="511" spans="3:53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</row>
    <row r="512" spans="3:53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</row>
    <row r="513" spans="3:53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</row>
    <row r="514" spans="3:53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</row>
    <row r="515" spans="3:53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</row>
    <row r="516" spans="3:53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</row>
    <row r="517" spans="3:53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</row>
    <row r="518" spans="3:53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</row>
    <row r="519" spans="3:53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</row>
    <row r="520" spans="3:53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</row>
    <row r="521" spans="3:53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</row>
    <row r="522" spans="3:53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</row>
    <row r="523" spans="3:53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</row>
    <row r="524" spans="3:53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</row>
    <row r="525" spans="3:53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</row>
    <row r="526" spans="3:53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</row>
    <row r="527" spans="3:53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</row>
    <row r="528" spans="3:53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</row>
    <row r="529" spans="3:53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</row>
    <row r="530" spans="3:53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</row>
    <row r="531" spans="3:53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</row>
    <row r="532" spans="3:53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</row>
    <row r="533" spans="3:53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</row>
    <row r="534" spans="3:53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</row>
    <row r="535" spans="3:53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</row>
    <row r="536" spans="3:53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</row>
    <row r="537" spans="3:53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</row>
    <row r="538" spans="3:53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</row>
    <row r="539" spans="3:53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</row>
    <row r="540" spans="3:53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</row>
    <row r="541" spans="3:53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</row>
    <row r="542" spans="3:53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</row>
    <row r="543" spans="3:53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</row>
    <row r="544" spans="3:53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</row>
    <row r="545" spans="3:53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</row>
    <row r="546" spans="3:53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</row>
    <row r="547" spans="3:53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</row>
    <row r="548" spans="3:53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</row>
    <row r="549" spans="3:53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</row>
    <row r="550" spans="3:53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</row>
    <row r="551" spans="3:53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</row>
    <row r="552" spans="3:53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</row>
    <row r="553" spans="3:53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</row>
    <row r="554" spans="3:53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</row>
    <row r="555" spans="3:53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</row>
    <row r="556" spans="3:53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</row>
    <row r="557" spans="3:53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</row>
    <row r="558" spans="3:53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</row>
    <row r="559" spans="3:53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</row>
    <row r="560" spans="3:53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</row>
    <row r="561" spans="3:53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</row>
    <row r="562" spans="3:53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</row>
    <row r="563" spans="3:53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</row>
    <row r="564" spans="3:53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</row>
    <row r="565" spans="3:53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</row>
    <row r="566" spans="3:53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</row>
    <row r="567" spans="3:53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</row>
    <row r="568" spans="3:53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</row>
    <row r="569" spans="3:53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</row>
    <row r="570" spans="3:53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</row>
    <row r="571" spans="3:53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</row>
    <row r="572" spans="3:53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</row>
    <row r="573" spans="3:53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</row>
    <row r="574" spans="3:53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</row>
    <row r="575" spans="3:53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</row>
    <row r="576" spans="3:53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</row>
    <row r="577" spans="3:53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</row>
    <row r="578" spans="3:53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</row>
    <row r="579" spans="3:53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</row>
    <row r="580" spans="3:53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</row>
    <row r="581" spans="3:53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</row>
    <row r="582" spans="3:53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</row>
    <row r="583" spans="3:53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</row>
    <row r="584" spans="3:53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</row>
    <row r="585" spans="3:53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</row>
    <row r="586" spans="3:53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</row>
    <row r="587" spans="3:53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</row>
    <row r="588" spans="3:53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</row>
    <row r="589" spans="3:53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</row>
    <row r="590" spans="3:53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</row>
    <row r="591" spans="3:53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</row>
    <row r="592" spans="3:53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</row>
    <row r="593" spans="3:53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</row>
    <row r="594" spans="3:53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</row>
    <row r="595" spans="3:53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</row>
    <row r="596" spans="3:53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</row>
    <row r="597" spans="3:53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</row>
    <row r="598" spans="3:53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</row>
    <row r="599" spans="3:53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</row>
    <row r="600" spans="3:53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</row>
    <row r="601" spans="3:53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</row>
    <row r="602" spans="3:53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</row>
    <row r="603" spans="3:53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</row>
    <row r="604" spans="3:53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</row>
    <row r="605" spans="3:53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</row>
    <row r="606" spans="3:53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</row>
    <row r="607" spans="3:53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</row>
    <row r="608" spans="3:53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</row>
    <row r="609" spans="3:53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</row>
    <row r="610" spans="3:53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</row>
    <row r="611" spans="3:53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</row>
    <row r="612" spans="3:53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</row>
    <row r="613" spans="3:53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</row>
    <row r="614" spans="3:53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</row>
    <row r="615" spans="3:53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</row>
    <row r="616" spans="3:53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</row>
    <row r="617" spans="3:53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</row>
    <row r="618" spans="3:53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</row>
    <row r="619" spans="3:53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</row>
    <row r="620" spans="3:53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</row>
    <row r="621" spans="3:53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</row>
    <row r="622" spans="3:53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</row>
    <row r="623" spans="3:53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</row>
    <row r="624" spans="3:53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</row>
    <row r="625" spans="3:53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</row>
    <row r="626" spans="3:53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</row>
    <row r="627" spans="3:53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</row>
    <row r="628" spans="3:53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</row>
    <row r="629" spans="3:53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</row>
    <row r="630" spans="3:53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</row>
    <row r="631" spans="3:53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</row>
    <row r="632" spans="3:53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</row>
    <row r="633" spans="3:53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</row>
    <row r="634" spans="3:53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</row>
    <row r="635" spans="3:53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</row>
    <row r="636" spans="3:53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</row>
    <row r="637" spans="3:53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</row>
    <row r="638" spans="3:53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</row>
    <row r="639" spans="3:53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</row>
    <row r="640" spans="3:53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</row>
    <row r="641" spans="3:53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</row>
    <row r="642" spans="3:53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</row>
    <row r="643" spans="3:53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</row>
    <row r="644" spans="3:53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</row>
    <row r="645" spans="3:53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</row>
    <row r="646" spans="3:53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</row>
    <row r="647" spans="3:53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</row>
    <row r="648" spans="3:53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</row>
    <row r="649" spans="3:53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</row>
    <row r="650" spans="3:53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</row>
    <row r="651" spans="3:53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</row>
    <row r="652" spans="3:53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</row>
    <row r="653" spans="3:53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</row>
    <row r="654" spans="3:53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</row>
    <row r="655" spans="3:53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</row>
    <row r="656" spans="3:53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</row>
    <row r="657" spans="3:53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</row>
    <row r="658" spans="3:53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</row>
    <row r="659" spans="3:53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</row>
    <row r="660" spans="3:53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</row>
    <row r="661" spans="3:53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</row>
    <row r="662" spans="3:53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</row>
    <row r="663" spans="3:53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</row>
    <row r="664" spans="3:53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</row>
    <row r="665" spans="3:53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</row>
    <row r="666" spans="3:53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</row>
    <row r="667" spans="3:53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</row>
    <row r="668" spans="3:53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</row>
    <row r="669" spans="3:53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</row>
    <row r="670" spans="3:53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</row>
    <row r="671" spans="3:53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</row>
    <row r="672" spans="3:53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</row>
    <row r="673" spans="3:53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</row>
    <row r="674" spans="3:53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</row>
    <row r="675" spans="3:53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</row>
    <row r="676" spans="3:53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</row>
    <row r="677" spans="3:53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</row>
    <row r="678" spans="3:53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</row>
    <row r="679" spans="3:53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</row>
    <row r="680" spans="3:53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</row>
    <row r="681" spans="3:53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</row>
    <row r="682" spans="3:53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</row>
    <row r="683" spans="3:53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</row>
    <row r="684" spans="3:53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</row>
    <row r="685" spans="3:53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</row>
    <row r="686" spans="3:53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</row>
    <row r="687" spans="3:53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</row>
    <row r="688" spans="3:53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</row>
    <row r="689" spans="3:53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</row>
    <row r="690" spans="3:53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</row>
    <row r="691" spans="3:53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</row>
    <row r="692" spans="3:53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</row>
    <row r="693" spans="3:53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</row>
    <row r="694" spans="3:53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</row>
    <row r="695" spans="3:53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</row>
    <row r="696" spans="3:53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</row>
    <row r="697" spans="3:53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</row>
    <row r="698" spans="3:53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</row>
    <row r="699" spans="3:53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</row>
    <row r="700" spans="3:53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</row>
    <row r="701" spans="3:53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</row>
    <row r="702" spans="3:53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</row>
    <row r="703" spans="3:53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</row>
    <row r="704" spans="3:53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</row>
    <row r="705" spans="3:53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</row>
    <row r="706" spans="3:53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</row>
    <row r="707" spans="3:53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</row>
    <row r="708" spans="3:53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</row>
    <row r="709" spans="3:53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</row>
    <row r="710" spans="3:53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</row>
    <row r="711" spans="3:53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</row>
    <row r="712" spans="3:53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</row>
    <row r="713" spans="3:53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</row>
    <row r="714" spans="3:53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</row>
    <row r="715" spans="3:53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</row>
    <row r="716" spans="3:53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</row>
    <row r="717" spans="3:53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</row>
    <row r="718" spans="3:53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</row>
    <row r="719" spans="3:53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</row>
    <row r="720" spans="3:53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</row>
    <row r="721" spans="3:53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</row>
    <row r="722" spans="3:53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</row>
    <row r="723" spans="3:53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</row>
    <row r="724" spans="3:53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</row>
    <row r="725" spans="3:53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</row>
    <row r="726" spans="3:53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</row>
    <row r="727" spans="3:53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</row>
    <row r="728" spans="3:53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</row>
    <row r="729" spans="3:53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</row>
    <row r="730" spans="3:53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</row>
    <row r="731" spans="3:53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</row>
    <row r="732" spans="3:53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</row>
    <row r="733" spans="3:53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</row>
    <row r="734" spans="3:53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</row>
    <row r="735" spans="3:53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</row>
    <row r="736" spans="3:53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</row>
    <row r="737" spans="3:53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</row>
    <row r="738" spans="3:53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</row>
    <row r="739" spans="3:53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</row>
    <row r="740" spans="3:53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</row>
    <row r="741" spans="3:53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</row>
    <row r="742" spans="3:53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</row>
    <row r="743" spans="3:53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</row>
    <row r="744" spans="3:53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</row>
    <row r="745" spans="3:53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</row>
    <row r="746" spans="3:53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</row>
    <row r="747" spans="3:53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</row>
    <row r="748" spans="3:53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</row>
    <row r="749" spans="3:53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</row>
    <row r="750" spans="3:53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</row>
    <row r="751" spans="3:53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</row>
    <row r="752" spans="3:53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</row>
    <row r="753" spans="3:53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</row>
    <row r="754" spans="3:53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</row>
    <row r="755" spans="3:53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</row>
    <row r="756" spans="3:53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</row>
    <row r="757" spans="3:53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</row>
    <row r="758" spans="3:53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</row>
    <row r="759" spans="3:53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</row>
    <row r="760" spans="3:53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</row>
    <row r="761" spans="3:53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</row>
    <row r="762" spans="3:53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</row>
    <row r="763" spans="3:53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</row>
    <row r="764" spans="3:53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</row>
    <row r="765" spans="3:53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</row>
    <row r="766" spans="3:53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</row>
    <row r="767" spans="3:53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</row>
    <row r="768" spans="3:53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</row>
    <row r="769" spans="3:53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</row>
    <row r="770" spans="3:53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</row>
    <row r="771" spans="3:53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</row>
    <row r="772" spans="3:53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</row>
    <row r="773" spans="3:53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</row>
    <row r="774" spans="3:53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</row>
    <row r="775" spans="3:53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</row>
    <row r="776" spans="3:53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</row>
    <row r="777" spans="3:53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</row>
    <row r="778" spans="3:53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</row>
    <row r="779" spans="3:53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</row>
    <row r="780" spans="3:53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</row>
    <row r="781" spans="3:53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</row>
    <row r="782" spans="3:53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</row>
    <row r="783" spans="3:53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</row>
    <row r="784" spans="3:53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</row>
    <row r="785" spans="3:53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</row>
    <row r="786" spans="3:53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</row>
    <row r="787" spans="3:53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</row>
    <row r="788" spans="3:53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</row>
    <row r="789" spans="3:53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</row>
    <row r="790" spans="3:53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</row>
    <row r="791" spans="3:53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</row>
    <row r="792" spans="3:53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</row>
    <row r="793" spans="3:53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</row>
    <row r="794" spans="3:53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</row>
    <row r="795" spans="3:53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</row>
    <row r="796" spans="3:53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</row>
    <row r="797" spans="3:53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</row>
    <row r="798" spans="3:53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</row>
    <row r="799" spans="3:53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</row>
    <row r="800" spans="3:53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</row>
    <row r="801" spans="3:53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</row>
    <row r="802" spans="3:53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</row>
    <row r="803" spans="3:53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</row>
    <row r="804" spans="3:53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</row>
    <row r="805" spans="3:53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</row>
    <row r="806" spans="3:53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</row>
    <row r="807" spans="3:53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</row>
    <row r="808" spans="3:53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</row>
    <row r="809" spans="3:53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</row>
    <row r="810" spans="3:53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</row>
    <row r="811" spans="3:53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</row>
    <row r="812" spans="3:53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</row>
    <row r="813" spans="3:53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</row>
    <row r="814" spans="3:53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</row>
    <row r="815" spans="3:53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</row>
    <row r="816" spans="3:53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</row>
    <row r="817" spans="3:53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</row>
    <row r="818" spans="3:53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</row>
    <row r="819" spans="3:53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</row>
    <row r="820" spans="3:53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</row>
    <row r="821" spans="3:53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</row>
    <row r="822" spans="3:53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</row>
    <row r="823" spans="3:53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</row>
    <row r="824" spans="3:53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</row>
    <row r="825" spans="3:53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</row>
    <row r="826" spans="3:53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</row>
    <row r="827" spans="3:53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</row>
    <row r="828" spans="3:53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</row>
    <row r="829" spans="3:53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</row>
    <row r="830" spans="3:53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</row>
    <row r="831" spans="3:53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</row>
    <row r="832" spans="3:53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</row>
    <row r="833" spans="3:53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</row>
    <row r="834" spans="3:53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</row>
    <row r="835" spans="3:53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</row>
    <row r="836" spans="3:53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</row>
    <row r="837" spans="3:53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</row>
    <row r="838" spans="3:53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</row>
    <row r="839" spans="3:53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</row>
    <row r="840" spans="3:53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</row>
    <row r="841" spans="3:53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</row>
    <row r="842" spans="3:53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</row>
    <row r="843" spans="3:53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</row>
    <row r="844" spans="3:53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</row>
    <row r="845" spans="3:53"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</row>
    <row r="846" spans="3:53"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</row>
    <row r="847" spans="3:53"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</row>
    <row r="848" spans="3:53"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</row>
    <row r="849" spans="3:53"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</row>
    <row r="850" spans="3:53"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</row>
    <row r="851" spans="3:53"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</row>
    <row r="852" spans="3:53"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</row>
    <row r="853" spans="3:53"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</row>
    <row r="854" spans="3:53"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</row>
    <row r="855" spans="3:53"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</row>
    <row r="856" spans="3:53"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</row>
    <row r="857" spans="3:53"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</row>
    <row r="858" spans="3:53"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</row>
    <row r="859" spans="3:53"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</row>
    <row r="860" spans="3:53"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</row>
    <row r="861" spans="3:53"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</row>
    <row r="862" spans="3:53"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</row>
    <row r="863" spans="3:53"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</row>
    <row r="864" spans="3:53"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</row>
    <row r="865" spans="3:53"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</row>
    <row r="866" spans="3:53"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</row>
    <row r="867" spans="3:53"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</row>
    <row r="868" spans="3:53"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</row>
    <row r="869" spans="3:53"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</row>
    <row r="870" spans="3:53"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</row>
    <row r="871" spans="3:53"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</row>
    <row r="872" spans="3:53"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</row>
    <row r="873" spans="3:53"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</row>
    <row r="874" spans="3:53"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</row>
    <row r="875" spans="3:53"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</row>
    <row r="876" spans="3:53"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</row>
    <row r="877" spans="3:53"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</row>
    <row r="878" spans="3:53"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</row>
    <row r="879" spans="3:53"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</row>
    <row r="880" spans="3:53"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</row>
    <row r="881" spans="3:53"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</row>
    <row r="882" spans="3:53"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</row>
    <row r="883" spans="3:53"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</row>
    <row r="884" spans="3:53"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</row>
    <row r="885" spans="3:53"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</row>
    <row r="886" spans="3:53"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</row>
    <row r="887" spans="3:53"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</row>
    <row r="888" spans="3:53"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</row>
    <row r="889" spans="3:53"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</row>
    <row r="890" spans="3:53"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</row>
    <row r="891" spans="3:53"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</row>
    <row r="892" spans="3:53"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</row>
    <row r="893" spans="3:53"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</row>
    <row r="894" spans="3:53"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</row>
    <row r="895" spans="3:53"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</row>
    <row r="896" spans="3:53"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</row>
    <row r="897" spans="3:53"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</row>
    <row r="898" spans="3:53"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</row>
    <row r="899" spans="3:53"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</row>
    <row r="900" spans="3:53"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</row>
    <row r="901" spans="3:53"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</row>
    <row r="902" spans="3:53"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</row>
    <row r="903" spans="3:53"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</row>
    <row r="904" spans="3:53"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</row>
    <row r="905" spans="3:53"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</row>
    <row r="906" spans="3:53"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</row>
    <row r="907" spans="3:53"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</row>
    <row r="908" spans="3:53"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</row>
    <row r="909" spans="3:53"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</row>
    <row r="910" spans="3:53"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</row>
    <row r="911" spans="3:53"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</row>
    <row r="912" spans="3:53"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</row>
    <row r="913" spans="3:53"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</row>
    <row r="914" spans="3:53"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</row>
    <row r="915" spans="3:53"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</row>
    <row r="916" spans="3:53"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</row>
    <row r="917" spans="3:53"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</row>
    <row r="918" spans="3:53"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</row>
    <row r="919" spans="3:53"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</row>
    <row r="920" spans="3:53"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</row>
    <row r="921" spans="3:53"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</row>
    <row r="922" spans="3:53"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</row>
    <row r="923" spans="3:53"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</row>
    <row r="924" spans="3:53"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</row>
    <row r="925" spans="3:53"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</row>
    <row r="926" spans="3:53"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</row>
    <row r="927" spans="3:53"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</row>
    <row r="928" spans="3:53"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</row>
    <row r="929" spans="3:53"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</row>
    <row r="930" spans="3:53"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</row>
    <row r="931" spans="3:53"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</row>
    <row r="932" spans="3:53"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</row>
    <row r="933" spans="3:53"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</row>
    <row r="934" spans="3:53"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</row>
    <row r="935" spans="3:53"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</row>
    <row r="936" spans="3:53"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</row>
    <row r="937" spans="3:53"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</row>
    <row r="938" spans="3:53"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</row>
    <row r="939" spans="3:53"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</row>
    <row r="940" spans="3:53"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</row>
    <row r="941" spans="3:53"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</row>
    <row r="942" spans="3:53"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</row>
    <row r="943" spans="3:53"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</row>
    <row r="944" spans="3:53"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</row>
    <row r="945" spans="3:53"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</row>
    <row r="946" spans="3:53"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</row>
    <row r="947" spans="3:53"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</row>
    <row r="948" spans="3:53"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</row>
    <row r="949" spans="3:53"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</row>
    <row r="950" spans="3:53"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</row>
    <row r="951" spans="3:53"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</row>
    <row r="952" spans="3:53"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</row>
    <row r="953" spans="3:53"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</row>
    <row r="954" spans="3:53"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</row>
    <row r="955" spans="3:53"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</row>
    <row r="956" spans="3:53"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</row>
    <row r="957" spans="3:53"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</row>
    <row r="958" spans="3:53"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</row>
    <row r="959" spans="3:53"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</row>
    <row r="960" spans="3:53"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</row>
    <row r="961" spans="3:53"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</row>
    <row r="962" spans="3:53"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</row>
    <row r="963" spans="3:53"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</row>
    <row r="964" spans="3:53"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</row>
    <row r="965" spans="3:53"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</row>
    <row r="966" spans="3:53"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</row>
    <row r="967" spans="3:53"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</row>
    <row r="968" spans="3:53"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</row>
    <row r="969" spans="3:53"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</row>
    <row r="970" spans="3:53"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</row>
    <row r="971" spans="3:53"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</row>
    <row r="972" spans="3:53"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</row>
    <row r="973" spans="3:53"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</row>
    <row r="974" spans="3:53"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</row>
    <row r="975" spans="3:53"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</row>
    <row r="976" spans="3:53"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</row>
    <row r="977" spans="3:53"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</row>
    <row r="978" spans="3:53"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</row>
    <row r="979" spans="3:53"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</row>
    <row r="980" spans="3:53"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</row>
    <row r="981" spans="3:53"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</row>
    <row r="982" spans="3:53"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</row>
    <row r="983" spans="3:53"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</row>
    <row r="984" spans="3:53"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</row>
    <row r="985" spans="3:53"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</row>
    <row r="986" spans="3:53"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</row>
    <row r="987" spans="3:53"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</row>
    <row r="988" spans="3:53"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</row>
    <row r="989" spans="3:53"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</row>
    <row r="990" spans="3:53"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</row>
    <row r="991" spans="3:53"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</row>
    <row r="992" spans="3:53"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</row>
    <row r="993" spans="3:53"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</row>
    <row r="994" spans="3:53"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</row>
    <row r="995" spans="3:53"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</row>
    <row r="996" spans="3:53"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</row>
    <row r="997" spans="3:53"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</row>
    <row r="998" spans="3:53"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</row>
    <row r="999" spans="3:53"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</row>
    <row r="1000" spans="3:53"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</row>
  </sheetData>
  <sheetProtection algorithmName="SHA-512" hashValue="K5lI6OLqP7K0E+WwRS+co8Xfad0NMjqkW7LDtgdJxUmKVjiwt0M6ImZaXn7Qm/kUf3TuGz11GG28tPqa/3wHPw==" saltValue="+AGp9MpjvUhQvoR9jt4jog==" spinCount="100000"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scale="90" orientation="portrait" r:id="rId1"/>
  <colBreaks count="1" manualBreakCount="1">
    <brk id="2" max="48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3:F1001"/>
  <sheetViews>
    <sheetView zoomScaleNormal="100" workbookViewId="0">
      <selection activeCell="B33" sqref="B33"/>
    </sheetView>
  </sheetViews>
  <sheetFormatPr defaultColWidth="9.140625" defaultRowHeight="14.25"/>
  <cols>
    <col min="1" max="1" width="9.140625" style="4"/>
    <col min="2" max="2" width="42.42578125" style="4" customWidth="1"/>
    <col min="3" max="16384" width="9.140625" style="4"/>
  </cols>
  <sheetData>
    <row r="3" spans="1:6" ht="26.25">
      <c r="B3" s="3" t="s">
        <v>2</v>
      </c>
    </row>
    <row r="6" spans="1:6" ht="27">
      <c r="B6" s="5"/>
    </row>
    <row r="7" spans="1:6" ht="24.75" customHeight="1">
      <c r="A7" s="14"/>
      <c r="B7" s="15" t="s">
        <v>3</v>
      </c>
      <c r="C7" s="14"/>
      <c r="D7" s="14"/>
      <c r="E7" s="14"/>
      <c r="F7" s="14"/>
    </row>
    <row r="8" spans="1:6" s="6" customFormat="1" ht="25.5">
      <c r="A8" s="14"/>
      <c r="B8" s="15" t="s">
        <v>4</v>
      </c>
      <c r="C8" s="14"/>
      <c r="D8" s="14"/>
      <c r="E8" s="14"/>
      <c r="F8" s="14"/>
    </row>
    <row r="9" spans="1:6" s="6" customFormat="1" ht="25.5">
      <c r="A9" s="14"/>
      <c r="B9" s="15" t="s">
        <v>83</v>
      </c>
      <c r="C9" s="14"/>
      <c r="D9" s="14"/>
      <c r="E9" s="14"/>
      <c r="F9" s="14"/>
    </row>
    <row r="10" spans="1:6" s="6" customFormat="1" ht="25.5">
      <c r="A10" s="14"/>
      <c r="B10" s="15" t="s">
        <v>84</v>
      </c>
      <c r="C10" s="14"/>
      <c r="D10" s="14"/>
      <c r="E10" s="14"/>
      <c r="F10" s="14"/>
    </row>
    <row r="11" spans="1:6" s="6" customFormat="1" ht="25.5">
      <c r="A11" s="14"/>
      <c r="B11" s="15" t="s">
        <v>85</v>
      </c>
      <c r="C11" s="14"/>
      <c r="D11" s="14"/>
      <c r="E11" s="14"/>
      <c r="F11" s="14"/>
    </row>
    <row r="12" spans="1:6" s="6" customFormat="1" ht="25.5">
      <c r="A12" s="14"/>
      <c r="B12" s="15" t="s">
        <v>82</v>
      </c>
      <c r="C12" s="14"/>
      <c r="D12" s="14"/>
      <c r="E12" s="14"/>
      <c r="F12" s="14"/>
    </row>
    <row r="13" spans="1:6" s="6" customFormat="1" ht="25.5">
      <c r="A13" s="14"/>
      <c r="B13" s="15" t="s">
        <v>81</v>
      </c>
      <c r="C13" s="14"/>
      <c r="D13" s="14"/>
      <c r="E13" s="14"/>
      <c r="F13" s="14"/>
    </row>
    <row r="14" spans="1:6" ht="25.5">
      <c r="A14" s="14"/>
      <c r="B14" s="15"/>
      <c r="C14" s="14"/>
      <c r="D14" s="14"/>
      <c r="E14" s="14"/>
      <c r="F14" s="14"/>
    </row>
    <row r="15" spans="1:6" ht="25.5">
      <c r="A15" s="14"/>
      <c r="B15" s="15"/>
      <c r="C15" s="14"/>
      <c r="D15" s="14"/>
      <c r="E15" s="14"/>
      <c r="F15" s="14"/>
    </row>
    <row r="16" spans="1:6" ht="27">
      <c r="B16" s="5"/>
    </row>
    <row r="17" spans="2:2" ht="27">
      <c r="B17" s="5"/>
    </row>
    <row r="18" spans="2:2" ht="27">
      <c r="B18" s="5"/>
    </row>
    <row r="19" spans="2:2" ht="27">
      <c r="B19" s="5"/>
    </row>
    <row r="20" spans="2:2" ht="27">
      <c r="B20" s="5"/>
    </row>
    <row r="21" spans="2:2" ht="27">
      <c r="B21" s="5"/>
    </row>
    <row r="22" spans="2:2" ht="27">
      <c r="B22" s="5"/>
    </row>
    <row r="23" spans="2:2" ht="27">
      <c r="B23" s="5"/>
    </row>
    <row r="24" spans="2:2" ht="27">
      <c r="B24" s="5"/>
    </row>
    <row r="25" spans="2:2" ht="27">
      <c r="B25" s="5"/>
    </row>
    <row r="26" spans="2:2" ht="27">
      <c r="B26" s="5"/>
    </row>
    <row r="27" spans="2:2" ht="27">
      <c r="B27" s="5"/>
    </row>
    <row r="28" spans="2:2" ht="27">
      <c r="B28" s="5"/>
    </row>
    <row r="29" spans="2:2" ht="27">
      <c r="B29" s="5"/>
    </row>
    <row r="30" spans="2:2" ht="27">
      <c r="B30" s="5"/>
    </row>
    <row r="31" spans="2:2" ht="27">
      <c r="B31" s="5"/>
    </row>
    <row r="32" spans="2:2" ht="27">
      <c r="B32" s="5"/>
    </row>
    <row r="33" spans="2:2" ht="27">
      <c r="B33" s="5"/>
    </row>
    <row r="34" spans="2:2" ht="27">
      <c r="B34" s="5"/>
    </row>
    <row r="35" spans="2:2" ht="27">
      <c r="B35" s="5"/>
    </row>
    <row r="36" spans="2:2" ht="27">
      <c r="B36" s="5"/>
    </row>
    <row r="37" spans="2:2" ht="27">
      <c r="B37" s="5"/>
    </row>
    <row r="38" spans="2:2" ht="27">
      <c r="B38" s="5"/>
    </row>
    <row r="39" spans="2:2" ht="27">
      <c r="B39" s="5"/>
    </row>
    <row r="40" spans="2:2" ht="27">
      <c r="B40" s="5"/>
    </row>
    <row r="41" spans="2:2" ht="27">
      <c r="B41" s="5"/>
    </row>
    <row r="42" spans="2:2" ht="27">
      <c r="B42" s="5"/>
    </row>
    <row r="43" spans="2:2" ht="27">
      <c r="B43" s="5"/>
    </row>
    <row r="44" spans="2:2" ht="27">
      <c r="B44" s="5"/>
    </row>
    <row r="45" spans="2:2" ht="27">
      <c r="B45" s="5"/>
    </row>
    <row r="46" spans="2:2" ht="27">
      <c r="B46" s="5"/>
    </row>
    <row r="47" spans="2:2" ht="27">
      <c r="B47" s="5"/>
    </row>
    <row r="48" spans="2:2" ht="27">
      <c r="B48" s="5"/>
    </row>
    <row r="49" spans="2:2" ht="27">
      <c r="B49" s="5"/>
    </row>
    <row r="50" spans="2:2" ht="27">
      <c r="B50" s="5"/>
    </row>
    <row r="51" spans="2:2" ht="27">
      <c r="B51" s="5"/>
    </row>
    <row r="52" spans="2:2" ht="27">
      <c r="B52" s="5"/>
    </row>
    <row r="53" spans="2:2" ht="27">
      <c r="B53" s="5"/>
    </row>
    <row r="54" spans="2:2" ht="27">
      <c r="B54" s="5"/>
    </row>
    <row r="55" spans="2:2" ht="27">
      <c r="B55" s="5"/>
    </row>
    <row r="56" spans="2:2" ht="27">
      <c r="B56" s="5"/>
    </row>
    <row r="57" spans="2:2" ht="27">
      <c r="B57" s="5"/>
    </row>
    <row r="58" spans="2:2" ht="27">
      <c r="B58" s="5"/>
    </row>
    <row r="59" spans="2:2" ht="27">
      <c r="B59" s="5"/>
    </row>
    <row r="60" spans="2:2" ht="27">
      <c r="B60" s="5"/>
    </row>
    <row r="61" spans="2:2" ht="27">
      <c r="B61" s="5"/>
    </row>
    <row r="62" spans="2:2" ht="27">
      <c r="B62" s="5"/>
    </row>
    <row r="63" spans="2:2" ht="27">
      <c r="B63" s="5"/>
    </row>
    <row r="64" spans="2:2" ht="27">
      <c r="B64" s="5"/>
    </row>
    <row r="65" spans="2:2" ht="27">
      <c r="B65" s="5"/>
    </row>
    <row r="66" spans="2:2" ht="27">
      <c r="B66" s="5"/>
    </row>
    <row r="67" spans="2:2" ht="27">
      <c r="B67" s="5"/>
    </row>
    <row r="68" spans="2:2" ht="27">
      <c r="B68" s="5"/>
    </row>
    <row r="69" spans="2:2" ht="27">
      <c r="B69" s="5"/>
    </row>
    <row r="70" spans="2:2" ht="27">
      <c r="B70" s="5"/>
    </row>
    <row r="71" spans="2:2" ht="27">
      <c r="B71" s="5"/>
    </row>
    <row r="72" spans="2:2" ht="27">
      <c r="B72" s="5"/>
    </row>
    <row r="73" spans="2:2" ht="27">
      <c r="B73" s="5"/>
    </row>
    <row r="74" spans="2:2" ht="27">
      <c r="B74" s="5"/>
    </row>
    <row r="75" spans="2:2" ht="27">
      <c r="B75" s="5"/>
    </row>
    <row r="76" spans="2:2" ht="27">
      <c r="B76" s="5"/>
    </row>
    <row r="77" spans="2:2" ht="27">
      <c r="B77" s="5"/>
    </row>
    <row r="78" spans="2:2" ht="27">
      <c r="B78" s="5"/>
    </row>
    <row r="79" spans="2:2" ht="27">
      <c r="B79" s="5"/>
    </row>
    <row r="80" spans="2:2" ht="27">
      <c r="B80" s="5"/>
    </row>
    <row r="81" spans="2:2" ht="27">
      <c r="B81" s="5"/>
    </row>
    <row r="82" spans="2:2" ht="27">
      <c r="B82" s="5"/>
    </row>
    <row r="83" spans="2:2" ht="27">
      <c r="B83" s="5"/>
    </row>
    <row r="84" spans="2:2" ht="27">
      <c r="B84" s="5"/>
    </row>
    <row r="85" spans="2:2" ht="27">
      <c r="B85" s="5"/>
    </row>
    <row r="86" spans="2:2" ht="27">
      <c r="B86" s="5"/>
    </row>
    <row r="87" spans="2:2" ht="27">
      <c r="B87" s="5"/>
    </row>
    <row r="88" spans="2:2" ht="27">
      <c r="B88" s="5"/>
    </row>
    <row r="89" spans="2:2" ht="27">
      <c r="B89" s="5"/>
    </row>
    <row r="90" spans="2:2" ht="27">
      <c r="B90" s="5"/>
    </row>
    <row r="91" spans="2:2" ht="27">
      <c r="B91" s="5"/>
    </row>
    <row r="92" spans="2:2" ht="27">
      <c r="B92" s="5"/>
    </row>
    <row r="93" spans="2:2" ht="27">
      <c r="B93" s="5"/>
    </row>
    <row r="94" spans="2:2" ht="27">
      <c r="B94" s="5"/>
    </row>
    <row r="95" spans="2:2" ht="27">
      <c r="B95" s="5"/>
    </row>
    <row r="96" spans="2:2" ht="27">
      <c r="B96" s="5"/>
    </row>
    <row r="97" spans="2:2" ht="27">
      <c r="B97" s="5"/>
    </row>
    <row r="98" spans="2:2" ht="27">
      <c r="B98" s="5"/>
    </row>
    <row r="99" spans="2:2" ht="27">
      <c r="B99" s="5"/>
    </row>
    <row r="100" spans="2:2" ht="27">
      <c r="B100" s="5"/>
    </row>
    <row r="101" spans="2:2" ht="27">
      <c r="B101" s="5"/>
    </row>
    <row r="102" spans="2:2" ht="27">
      <c r="B102" s="5"/>
    </row>
    <row r="103" spans="2:2" ht="27">
      <c r="B103" s="5"/>
    </row>
    <row r="104" spans="2:2" ht="27">
      <c r="B104" s="5"/>
    </row>
    <row r="105" spans="2:2" ht="27">
      <c r="B105" s="5"/>
    </row>
    <row r="106" spans="2:2" ht="27">
      <c r="B106" s="5"/>
    </row>
    <row r="107" spans="2:2" ht="27">
      <c r="B107" s="5"/>
    </row>
    <row r="108" spans="2:2" ht="27">
      <c r="B108" s="5"/>
    </row>
    <row r="109" spans="2:2" ht="27">
      <c r="B109" s="5"/>
    </row>
    <row r="110" spans="2:2" ht="27">
      <c r="B110" s="5"/>
    </row>
    <row r="111" spans="2:2" ht="27">
      <c r="B111" s="5"/>
    </row>
    <row r="112" spans="2:2" ht="27">
      <c r="B112" s="5"/>
    </row>
    <row r="113" spans="2:2" ht="27">
      <c r="B113" s="5"/>
    </row>
    <row r="114" spans="2:2" ht="27">
      <c r="B114" s="5"/>
    </row>
    <row r="115" spans="2:2" ht="27">
      <c r="B115" s="5"/>
    </row>
    <row r="116" spans="2:2" ht="27">
      <c r="B116" s="5"/>
    </row>
    <row r="117" spans="2:2" ht="27">
      <c r="B117" s="5"/>
    </row>
    <row r="118" spans="2:2" ht="27">
      <c r="B118" s="5"/>
    </row>
    <row r="119" spans="2:2" ht="27">
      <c r="B119" s="5"/>
    </row>
    <row r="120" spans="2:2" ht="27">
      <c r="B120" s="5"/>
    </row>
    <row r="121" spans="2:2" ht="27">
      <c r="B121" s="5"/>
    </row>
    <row r="122" spans="2:2" ht="27">
      <c r="B122" s="5"/>
    </row>
    <row r="123" spans="2:2" ht="27">
      <c r="B123" s="5"/>
    </row>
    <row r="124" spans="2:2" ht="27">
      <c r="B124" s="5"/>
    </row>
    <row r="125" spans="2:2" ht="27">
      <c r="B125" s="5"/>
    </row>
    <row r="126" spans="2:2" ht="27">
      <c r="B126" s="5"/>
    </row>
    <row r="127" spans="2:2" ht="27">
      <c r="B127" s="5"/>
    </row>
    <row r="128" spans="2:2" ht="27">
      <c r="B128" s="5"/>
    </row>
    <row r="129" spans="2:2" ht="27">
      <c r="B129" s="5"/>
    </row>
    <row r="130" spans="2:2" ht="27">
      <c r="B130" s="5"/>
    </row>
    <row r="131" spans="2:2" ht="27">
      <c r="B131" s="5"/>
    </row>
    <row r="132" spans="2:2" ht="27">
      <c r="B132" s="5"/>
    </row>
    <row r="133" spans="2:2" ht="27">
      <c r="B133" s="5"/>
    </row>
    <row r="134" spans="2:2" ht="27">
      <c r="B134" s="5"/>
    </row>
    <row r="135" spans="2:2" ht="27">
      <c r="B135" s="5"/>
    </row>
    <row r="136" spans="2:2" ht="27">
      <c r="B136" s="5"/>
    </row>
    <row r="137" spans="2:2" ht="27">
      <c r="B137" s="5"/>
    </row>
    <row r="138" spans="2:2" ht="27">
      <c r="B138" s="5"/>
    </row>
    <row r="139" spans="2:2" ht="27">
      <c r="B139" s="5"/>
    </row>
    <row r="140" spans="2:2" ht="27">
      <c r="B140" s="5"/>
    </row>
    <row r="141" spans="2:2" ht="27">
      <c r="B141" s="5"/>
    </row>
    <row r="142" spans="2:2" ht="27">
      <c r="B142" s="5"/>
    </row>
    <row r="143" spans="2:2" ht="27">
      <c r="B143" s="5"/>
    </row>
    <row r="144" spans="2:2" ht="27">
      <c r="B144" s="5"/>
    </row>
    <row r="145" spans="2:2" ht="27">
      <c r="B145" s="5"/>
    </row>
    <row r="146" spans="2:2" ht="27">
      <c r="B146" s="5"/>
    </row>
    <row r="147" spans="2:2" ht="27">
      <c r="B147" s="5"/>
    </row>
    <row r="148" spans="2:2" ht="27">
      <c r="B148" s="5"/>
    </row>
    <row r="149" spans="2:2" ht="27">
      <c r="B149" s="5"/>
    </row>
    <row r="150" spans="2:2" ht="27">
      <c r="B150" s="5"/>
    </row>
    <row r="151" spans="2:2" ht="27">
      <c r="B151" s="5"/>
    </row>
    <row r="152" spans="2:2" ht="27">
      <c r="B152" s="5"/>
    </row>
    <row r="153" spans="2:2" ht="27">
      <c r="B153" s="5"/>
    </row>
    <row r="154" spans="2:2" ht="27">
      <c r="B154" s="5"/>
    </row>
    <row r="155" spans="2:2" ht="27">
      <c r="B155" s="5"/>
    </row>
    <row r="156" spans="2:2" ht="27">
      <c r="B156" s="5"/>
    </row>
    <row r="157" spans="2:2" ht="27">
      <c r="B157" s="5"/>
    </row>
    <row r="158" spans="2:2" ht="27">
      <c r="B158" s="5"/>
    </row>
    <row r="159" spans="2:2" ht="27">
      <c r="B159" s="5"/>
    </row>
    <row r="160" spans="2:2" ht="27">
      <c r="B160" s="5"/>
    </row>
    <row r="161" spans="2:2" ht="27">
      <c r="B161" s="5"/>
    </row>
    <row r="162" spans="2:2" ht="27">
      <c r="B162" s="5"/>
    </row>
    <row r="163" spans="2:2" ht="27">
      <c r="B163" s="5"/>
    </row>
    <row r="164" spans="2:2" ht="27">
      <c r="B164" s="5"/>
    </row>
    <row r="165" spans="2:2" ht="27">
      <c r="B165" s="5"/>
    </row>
    <row r="166" spans="2:2" ht="27">
      <c r="B166" s="5"/>
    </row>
    <row r="167" spans="2:2" ht="27">
      <c r="B167" s="5"/>
    </row>
    <row r="168" spans="2:2" ht="27">
      <c r="B168" s="5"/>
    </row>
    <row r="169" spans="2:2" ht="27">
      <c r="B169" s="5"/>
    </row>
    <row r="170" spans="2:2" ht="27">
      <c r="B170" s="5"/>
    </row>
    <row r="171" spans="2:2" ht="27">
      <c r="B171" s="5"/>
    </row>
    <row r="172" spans="2:2" ht="27">
      <c r="B172" s="5"/>
    </row>
    <row r="173" spans="2:2" ht="27">
      <c r="B173" s="5"/>
    </row>
    <row r="174" spans="2:2" ht="27">
      <c r="B174" s="5"/>
    </row>
    <row r="175" spans="2:2" ht="27">
      <c r="B175" s="5"/>
    </row>
    <row r="176" spans="2:2" ht="27">
      <c r="B176" s="5"/>
    </row>
    <row r="177" spans="2:2" ht="27">
      <c r="B177" s="5"/>
    </row>
    <row r="178" spans="2:2" ht="27">
      <c r="B178" s="5"/>
    </row>
    <row r="179" spans="2:2" ht="27">
      <c r="B179" s="5"/>
    </row>
    <row r="180" spans="2:2" ht="27">
      <c r="B180" s="5"/>
    </row>
    <row r="181" spans="2:2" ht="27">
      <c r="B181" s="5"/>
    </row>
    <row r="182" spans="2:2" ht="27">
      <c r="B182" s="5"/>
    </row>
    <row r="183" spans="2:2" ht="27">
      <c r="B183" s="5"/>
    </row>
    <row r="184" spans="2:2" ht="27">
      <c r="B184" s="5"/>
    </row>
    <row r="185" spans="2:2" ht="27">
      <c r="B185" s="5"/>
    </row>
    <row r="186" spans="2:2" ht="27">
      <c r="B186" s="5"/>
    </row>
    <row r="187" spans="2:2" ht="27">
      <c r="B187" s="5"/>
    </row>
    <row r="188" spans="2:2" ht="27">
      <c r="B188" s="5"/>
    </row>
    <row r="189" spans="2:2" ht="27">
      <c r="B189" s="5"/>
    </row>
    <row r="190" spans="2:2" ht="27">
      <c r="B190" s="5"/>
    </row>
    <row r="191" spans="2:2" ht="27">
      <c r="B191" s="5"/>
    </row>
    <row r="192" spans="2:2" ht="27">
      <c r="B192" s="5"/>
    </row>
    <row r="193" spans="2:2" ht="27">
      <c r="B193" s="5"/>
    </row>
    <row r="194" spans="2:2" ht="27">
      <c r="B194" s="5"/>
    </row>
    <row r="195" spans="2:2" ht="27">
      <c r="B195" s="5"/>
    </row>
    <row r="196" spans="2:2" ht="27">
      <c r="B196" s="5"/>
    </row>
    <row r="197" spans="2:2" ht="27">
      <c r="B197" s="5"/>
    </row>
    <row r="198" spans="2:2" ht="27">
      <c r="B198" s="5"/>
    </row>
    <row r="199" spans="2:2" ht="27">
      <c r="B199" s="5"/>
    </row>
    <row r="200" spans="2:2" ht="27">
      <c r="B200" s="5"/>
    </row>
    <row r="201" spans="2:2" ht="27">
      <c r="B201" s="5"/>
    </row>
    <row r="202" spans="2:2" ht="27">
      <c r="B202" s="5"/>
    </row>
    <row r="203" spans="2:2" ht="27">
      <c r="B203" s="5"/>
    </row>
    <row r="204" spans="2:2" ht="27">
      <c r="B204" s="5"/>
    </row>
    <row r="205" spans="2:2" ht="27">
      <c r="B205" s="5"/>
    </row>
    <row r="206" spans="2:2" ht="27">
      <c r="B206" s="5"/>
    </row>
    <row r="207" spans="2:2" ht="27">
      <c r="B207" s="5"/>
    </row>
    <row r="208" spans="2:2" ht="27">
      <c r="B208" s="5"/>
    </row>
    <row r="209" spans="2:2" ht="27">
      <c r="B209" s="5"/>
    </row>
    <row r="210" spans="2:2" ht="27">
      <c r="B210" s="5"/>
    </row>
    <row r="211" spans="2:2" ht="27">
      <c r="B211" s="5"/>
    </row>
    <row r="212" spans="2:2" ht="27">
      <c r="B212" s="5"/>
    </row>
    <row r="213" spans="2:2" ht="27">
      <c r="B213" s="5"/>
    </row>
    <row r="214" spans="2:2" ht="27">
      <c r="B214" s="5"/>
    </row>
    <row r="215" spans="2:2" ht="27">
      <c r="B215" s="5"/>
    </row>
    <row r="216" spans="2:2" ht="27">
      <c r="B216" s="5"/>
    </row>
    <row r="217" spans="2:2" ht="27">
      <c r="B217" s="5"/>
    </row>
    <row r="218" spans="2:2" ht="27">
      <c r="B218" s="5"/>
    </row>
    <row r="219" spans="2:2" ht="27">
      <c r="B219" s="5"/>
    </row>
    <row r="220" spans="2:2" ht="27">
      <c r="B220" s="5"/>
    </row>
    <row r="221" spans="2:2" ht="27">
      <c r="B221" s="5"/>
    </row>
    <row r="222" spans="2:2" ht="27">
      <c r="B222" s="5"/>
    </row>
    <row r="223" spans="2:2" ht="27">
      <c r="B223" s="5"/>
    </row>
    <row r="224" spans="2:2" ht="27">
      <c r="B224" s="5"/>
    </row>
    <row r="225" spans="2:2" ht="27">
      <c r="B225" s="5"/>
    </row>
    <row r="226" spans="2:2" ht="27">
      <c r="B226" s="5"/>
    </row>
    <row r="227" spans="2:2" ht="27">
      <c r="B227" s="5"/>
    </row>
    <row r="228" spans="2:2" ht="27">
      <c r="B228" s="5"/>
    </row>
    <row r="229" spans="2:2" ht="27">
      <c r="B229" s="5"/>
    </row>
    <row r="230" spans="2:2" ht="27">
      <c r="B230" s="5"/>
    </row>
    <row r="231" spans="2:2" ht="27">
      <c r="B231" s="5"/>
    </row>
    <row r="232" spans="2:2" ht="27">
      <c r="B232" s="5"/>
    </row>
    <row r="233" spans="2:2" ht="27">
      <c r="B233" s="5"/>
    </row>
    <row r="234" spans="2:2" ht="27">
      <c r="B234" s="5"/>
    </row>
    <row r="235" spans="2:2" ht="27">
      <c r="B235" s="5"/>
    </row>
    <row r="236" spans="2:2" ht="27">
      <c r="B236" s="5"/>
    </row>
    <row r="237" spans="2:2" ht="27">
      <c r="B237" s="5"/>
    </row>
    <row r="238" spans="2:2" ht="27">
      <c r="B238" s="5"/>
    </row>
    <row r="239" spans="2:2" ht="27">
      <c r="B239" s="5"/>
    </row>
    <row r="240" spans="2:2" ht="27">
      <c r="B240" s="5"/>
    </row>
    <row r="241" spans="2:2" ht="27">
      <c r="B241" s="5"/>
    </row>
    <row r="242" spans="2:2" ht="27">
      <c r="B242" s="5"/>
    </row>
    <row r="243" spans="2:2" ht="27">
      <c r="B243" s="5"/>
    </row>
    <row r="244" spans="2:2" ht="27">
      <c r="B244" s="5"/>
    </row>
    <row r="245" spans="2:2" ht="27">
      <c r="B245" s="5"/>
    </row>
    <row r="246" spans="2:2" ht="27">
      <c r="B246" s="5"/>
    </row>
    <row r="247" spans="2:2" ht="27">
      <c r="B247" s="5"/>
    </row>
    <row r="248" spans="2:2" ht="27">
      <c r="B248" s="5"/>
    </row>
    <row r="249" spans="2:2" ht="27">
      <c r="B249" s="5"/>
    </row>
    <row r="250" spans="2:2" ht="27">
      <c r="B250" s="5"/>
    </row>
    <row r="251" spans="2:2" ht="27">
      <c r="B251" s="5"/>
    </row>
    <row r="252" spans="2:2" ht="27">
      <c r="B252" s="5"/>
    </row>
    <row r="253" spans="2:2" ht="27">
      <c r="B253" s="5"/>
    </row>
    <row r="254" spans="2:2" ht="27">
      <c r="B254" s="5"/>
    </row>
    <row r="255" spans="2:2" ht="27">
      <c r="B255" s="5"/>
    </row>
    <row r="256" spans="2:2" ht="27">
      <c r="B256" s="5"/>
    </row>
    <row r="257" spans="2:2" ht="27">
      <c r="B257" s="5"/>
    </row>
    <row r="258" spans="2:2" ht="27">
      <c r="B258" s="5"/>
    </row>
    <row r="259" spans="2:2" ht="27">
      <c r="B259" s="5"/>
    </row>
    <row r="260" spans="2:2" ht="27">
      <c r="B260" s="5"/>
    </row>
    <row r="261" spans="2:2" ht="27">
      <c r="B261" s="5"/>
    </row>
    <row r="262" spans="2:2" ht="27">
      <c r="B262" s="5"/>
    </row>
    <row r="263" spans="2:2" ht="27">
      <c r="B263" s="5"/>
    </row>
    <row r="264" spans="2:2" ht="27">
      <c r="B264" s="5"/>
    </row>
    <row r="265" spans="2:2" ht="27">
      <c r="B265" s="5"/>
    </row>
    <row r="266" spans="2:2" ht="27">
      <c r="B266" s="5"/>
    </row>
    <row r="267" spans="2:2" ht="27">
      <c r="B267" s="5"/>
    </row>
    <row r="268" spans="2:2" ht="27">
      <c r="B268" s="5"/>
    </row>
    <row r="269" spans="2:2" ht="27">
      <c r="B269" s="5"/>
    </row>
    <row r="270" spans="2:2" ht="27">
      <c r="B270" s="5"/>
    </row>
    <row r="271" spans="2:2" ht="27">
      <c r="B271" s="5"/>
    </row>
    <row r="272" spans="2:2" ht="27">
      <c r="B272" s="5"/>
    </row>
    <row r="273" spans="2:2" ht="27">
      <c r="B273" s="5"/>
    </row>
    <row r="274" spans="2:2" ht="27">
      <c r="B274" s="5"/>
    </row>
    <row r="275" spans="2:2" ht="27">
      <c r="B275" s="5"/>
    </row>
    <row r="276" spans="2:2" ht="27">
      <c r="B276" s="5"/>
    </row>
    <row r="277" spans="2:2" ht="27">
      <c r="B277" s="5"/>
    </row>
    <row r="278" spans="2:2" ht="27">
      <c r="B278" s="5"/>
    </row>
    <row r="279" spans="2:2" ht="27">
      <c r="B279" s="5"/>
    </row>
    <row r="280" spans="2:2" ht="27">
      <c r="B280" s="5"/>
    </row>
    <row r="281" spans="2:2" ht="27">
      <c r="B281" s="5"/>
    </row>
    <row r="282" spans="2:2" ht="27">
      <c r="B282" s="5"/>
    </row>
    <row r="283" spans="2:2" ht="27">
      <c r="B283" s="5"/>
    </row>
    <row r="284" spans="2:2" ht="27">
      <c r="B284" s="5"/>
    </row>
    <row r="285" spans="2:2" ht="27">
      <c r="B285" s="5"/>
    </row>
    <row r="286" spans="2:2" ht="27">
      <c r="B286" s="5"/>
    </row>
    <row r="287" spans="2:2" ht="27">
      <c r="B287" s="5"/>
    </row>
    <row r="288" spans="2:2" ht="27">
      <c r="B288" s="5"/>
    </row>
    <row r="289" spans="2:2" ht="27">
      <c r="B289" s="5"/>
    </row>
    <row r="290" spans="2:2" ht="27">
      <c r="B290" s="5"/>
    </row>
    <row r="291" spans="2:2" ht="27">
      <c r="B291" s="5"/>
    </row>
    <row r="292" spans="2:2" ht="27">
      <c r="B292" s="5"/>
    </row>
    <row r="293" spans="2:2" ht="27">
      <c r="B293" s="5"/>
    </row>
    <row r="294" spans="2:2" ht="27">
      <c r="B294" s="5"/>
    </row>
    <row r="295" spans="2:2" ht="27">
      <c r="B295" s="5"/>
    </row>
    <row r="296" spans="2:2" ht="27">
      <c r="B296" s="5"/>
    </row>
    <row r="297" spans="2:2" ht="27">
      <c r="B297" s="5"/>
    </row>
    <row r="298" spans="2:2" ht="27">
      <c r="B298" s="5"/>
    </row>
    <row r="299" spans="2:2" ht="27">
      <c r="B299" s="5"/>
    </row>
    <row r="300" spans="2:2" ht="27">
      <c r="B300" s="5"/>
    </row>
    <row r="301" spans="2:2" ht="27">
      <c r="B301" s="5"/>
    </row>
    <row r="302" spans="2:2" ht="27">
      <c r="B302" s="5"/>
    </row>
    <row r="303" spans="2:2" ht="27">
      <c r="B303" s="5"/>
    </row>
    <row r="304" spans="2:2" ht="27">
      <c r="B304" s="5"/>
    </row>
    <row r="305" spans="2:2" ht="27">
      <c r="B305" s="5"/>
    </row>
    <row r="306" spans="2:2" ht="27">
      <c r="B306" s="5"/>
    </row>
    <row r="307" spans="2:2" ht="27">
      <c r="B307" s="5"/>
    </row>
    <row r="308" spans="2:2" ht="27">
      <c r="B308" s="5"/>
    </row>
    <row r="309" spans="2:2" ht="27">
      <c r="B309" s="5"/>
    </row>
    <row r="310" spans="2:2" ht="27">
      <c r="B310" s="5"/>
    </row>
    <row r="311" spans="2:2" ht="27">
      <c r="B311" s="5"/>
    </row>
    <row r="312" spans="2:2" ht="27">
      <c r="B312" s="5"/>
    </row>
    <row r="313" spans="2:2" ht="27">
      <c r="B313" s="5"/>
    </row>
    <row r="314" spans="2:2" ht="27">
      <c r="B314" s="5"/>
    </row>
    <row r="315" spans="2:2" ht="27">
      <c r="B315" s="5"/>
    </row>
    <row r="316" spans="2:2" ht="27">
      <c r="B316" s="5"/>
    </row>
    <row r="317" spans="2:2" ht="27">
      <c r="B317" s="5"/>
    </row>
    <row r="318" spans="2:2" ht="27">
      <c r="B318" s="5"/>
    </row>
    <row r="319" spans="2:2" ht="27">
      <c r="B319" s="5"/>
    </row>
    <row r="320" spans="2:2" ht="27">
      <c r="B320" s="5"/>
    </row>
    <row r="321" spans="2:2" ht="27">
      <c r="B321" s="5"/>
    </row>
    <row r="322" spans="2:2" ht="27">
      <c r="B322" s="5"/>
    </row>
    <row r="323" spans="2:2" ht="27">
      <c r="B323" s="5"/>
    </row>
    <row r="324" spans="2:2" ht="27">
      <c r="B324" s="5"/>
    </row>
    <row r="325" spans="2:2" ht="27">
      <c r="B325" s="5"/>
    </row>
    <row r="326" spans="2:2" ht="27">
      <c r="B326" s="5"/>
    </row>
    <row r="327" spans="2:2" ht="27">
      <c r="B327" s="5"/>
    </row>
    <row r="328" spans="2:2" ht="27">
      <c r="B328" s="5"/>
    </row>
    <row r="329" spans="2:2" ht="27">
      <c r="B329" s="5"/>
    </row>
    <row r="330" spans="2:2" ht="27">
      <c r="B330" s="5"/>
    </row>
    <row r="331" spans="2:2" ht="27">
      <c r="B331" s="5"/>
    </row>
    <row r="332" spans="2:2" ht="27">
      <c r="B332" s="5"/>
    </row>
    <row r="333" spans="2:2" ht="27">
      <c r="B333" s="5"/>
    </row>
    <row r="334" spans="2:2" ht="27">
      <c r="B334" s="5"/>
    </row>
    <row r="335" spans="2:2" ht="27">
      <c r="B335" s="5"/>
    </row>
    <row r="336" spans="2:2" ht="27">
      <c r="B336" s="5"/>
    </row>
    <row r="337" spans="2:2" ht="27">
      <c r="B337" s="5"/>
    </row>
    <row r="338" spans="2:2" ht="27">
      <c r="B338" s="5"/>
    </row>
    <row r="339" spans="2:2" ht="27">
      <c r="B339" s="5"/>
    </row>
    <row r="340" spans="2:2" ht="27">
      <c r="B340" s="5"/>
    </row>
    <row r="341" spans="2:2" ht="27">
      <c r="B341" s="5"/>
    </row>
    <row r="342" spans="2:2" ht="27">
      <c r="B342" s="5"/>
    </row>
    <row r="343" spans="2:2" ht="27">
      <c r="B343" s="5"/>
    </row>
    <row r="344" spans="2:2" ht="27">
      <c r="B344" s="5"/>
    </row>
    <row r="345" spans="2:2" ht="27">
      <c r="B345" s="5"/>
    </row>
    <row r="346" spans="2:2" ht="27">
      <c r="B346" s="5"/>
    </row>
    <row r="347" spans="2:2" ht="27">
      <c r="B347" s="5"/>
    </row>
    <row r="348" spans="2:2" ht="27">
      <c r="B348" s="5"/>
    </row>
    <row r="349" spans="2:2" ht="27">
      <c r="B349" s="5"/>
    </row>
    <row r="350" spans="2:2" ht="27">
      <c r="B350" s="5"/>
    </row>
    <row r="351" spans="2:2" ht="27">
      <c r="B351" s="5"/>
    </row>
    <row r="352" spans="2:2" ht="27">
      <c r="B352" s="5"/>
    </row>
    <row r="353" spans="2:2" ht="27">
      <c r="B353" s="5"/>
    </row>
    <row r="354" spans="2:2" ht="27">
      <c r="B354" s="5"/>
    </row>
    <row r="355" spans="2:2" ht="27">
      <c r="B355" s="5"/>
    </row>
    <row r="356" spans="2:2" ht="27">
      <c r="B356" s="5"/>
    </row>
    <row r="357" spans="2:2" ht="27">
      <c r="B357" s="5"/>
    </row>
    <row r="358" spans="2:2" ht="27">
      <c r="B358" s="5"/>
    </row>
    <row r="359" spans="2:2" ht="27">
      <c r="B359" s="5"/>
    </row>
    <row r="360" spans="2:2" ht="27">
      <c r="B360" s="5"/>
    </row>
    <row r="361" spans="2:2" ht="27">
      <c r="B361" s="5"/>
    </row>
    <row r="362" spans="2:2" ht="27">
      <c r="B362" s="5"/>
    </row>
    <row r="363" spans="2:2" ht="27">
      <c r="B363" s="5"/>
    </row>
    <row r="364" spans="2:2" ht="27">
      <c r="B364" s="5"/>
    </row>
    <row r="365" spans="2:2" ht="27">
      <c r="B365" s="5"/>
    </row>
    <row r="366" spans="2:2" ht="27">
      <c r="B366" s="5"/>
    </row>
    <row r="367" spans="2:2" ht="27">
      <c r="B367" s="5"/>
    </row>
    <row r="368" spans="2:2" ht="27">
      <c r="B368" s="5"/>
    </row>
    <row r="369" spans="2:2" ht="27">
      <c r="B369" s="5"/>
    </row>
    <row r="370" spans="2:2" ht="27">
      <c r="B370" s="5"/>
    </row>
    <row r="371" spans="2:2" ht="27">
      <c r="B371" s="5"/>
    </row>
    <row r="372" spans="2:2" ht="27">
      <c r="B372" s="5"/>
    </row>
    <row r="373" spans="2:2" ht="27">
      <c r="B373" s="5"/>
    </row>
    <row r="374" spans="2:2" ht="27">
      <c r="B374" s="5"/>
    </row>
    <row r="375" spans="2:2" ht="27">
      <c r="B375" s="5"/>
    </row>
    <row r="376" spans="2:2" ht="27">
      <c r="B376" s="5"/>
    </row>
    <row r="377" spans="2:2" ht="27">
      <c r="B377" s="5"/>
    </row>
    <row r="378" spans="2:2" ht="27">
      <c r="B378" s="5"/>
    </row>
    <row r="379" spans="2:2" ht="27">
      <c r="B379" s="5"/>
    </row>
    <row r="380" spans="2:2" ht="27">
      <c r="B380" s="5"/>
    </row>
    <row r="381" spans="2:2" ht="27">
      <c r="B381" s="5"/>
    </row>
    <row r="382" spans="2:2" ht="27">
      <c r="B382" s="5"/>
    </row>
    <row r="383" spans="2:2" ht="27">
      <c r="B383" s="5"/>
    </row>
    <row r="384" spans="2:2" ht="27">
      <c r="B384" s="5"/>
    </row>
    <row r="385" spans="2:2" ht="27">
      <c r="B385" s="5"/>
    </row>
    <row r="386" spans="2:2" ht="27">
      <c r="B386" s="5"/>
    </row>
    <row r="387" spans="2:2" ht="27">
      <c r="B387" s="5"/>
    </row>
    <row r="388" spans="2:2" ht="27">
      <c r="B388" s="5"/>
    </row>
    <row r="389" spans="2:2" ht="27">
      <c r="B389" s="5"/>
    </row>
    <row r="390" spans="2:2" ht="27">
      <c r="B390" s="5"/>
    </row>
    <row r="391" spans="2:2" ht="27">
      <c r="B391" s="5"/>
    </row>
    <row r="392" spans="2:2" ht="27">
      <c r="B392" s="5"/>
    </row>
    <row r="393" spans="2:2" ht="27">
      <c r="B393" s="5"/>
    </row>
    <row r="394" spans="2:2" ht="27">
      <c r="B394" s="5"/>
    </row>
    <row r="395" spans="2:2" ht="27">
      <c r="B395" s="5"/>
    </row>
    <row r="396" spans="2:2" ht="27">
      <c r="B396" s="5"/>
    </row>
    <row r="397" spans="2:2" ht="27">
      <c r="B397" s="5"/>
    </row>
    <row r="398" spans="2:2" ht="27">
      <c r="B398" s="5"/>
    </row>
    <row r="399" spans="2:2" ht="27">
      <c r="B399" s="5"/>
    </row>
    <row r="400" spans="2:2" ht="27">
      <c r="B400" s="5"/>
    </row>
    <row r="401" spans="2:2" ht="27">
      <c r="B401" s="5"/>
    </row>
    <row r="402" spans="2:2" ht="27">
      <c r="B402" s="5"/>
    </row>
    <row r="403" spans="2:2" ht="27">
      <c r="B403" s="5"/>
    </row>
    <row r="404" spans="2:2" ht="27">
      <c r="B404" s="5"/>
    </row>
    <row r="405" spans="2:2" ht="27">
      <c r="B405" s="5"/>
    </row>
    <row r="406" spans="2:2" ht="27">
      <c r="B406" s="5"/>
    </row>
    <row r="407" spans="2:2" ht="27">
      <c r="B407" s="5"/>
    </row>
    <row r="408" spans="2:2" ht="27">
      <c r="B408" s="5"/>
    </row>
    <row r="409" spans="2:2" ht="27">
      <c r="B409" s="5"/>
    </row>
    <row r="410" spans="2:2" ht="27">
      <c r="B410" s="5"/>
    </row>
    <row r="411" spans="2:2" ht="27">
      <c r="B411" s="5"/>
    </row>
    <row r="412" spans="2:2" ht="27">
      <c r="B412" s="5"/>
    </row>
    <row r="413" spans="2:2" ht="27">
      <c r="B413" s="5"/>
    </row>
    <row r="414" spans="2:2" ht="27">
      <c r="B414" s="5"/>
    </row>
    <row r="415" spans="2:2" ht="27">
      <c r="B415" s="5"/>
    </row>
    <row r="416" spans="2:2" ht="27">
      <c r="B416" s="5"/>
    </row>
    <row r="417" spans="2:2" ht="27">
      <c r="B417" s="5"/>
    </row>
    <row r="418" spans="2:2" ht="27">
      <c r="B418" s="5"/>
    </row>
    <row r="419" spans="2:2" ht="27">
      <c r="B419" s="5"/>
    </row>
    <row r="420" spans="2:2" ht="27">
      <c r="B420" s="5"/>
    </row>
    <row r="421" spans="2:2" ht="27">
      <c r="B421" s="5"/>
    </row>
    <row r="422" spans="2:2" ht="27">
      <c r="B422" s="5"/>
    </row>
    <row r="423" spans="2:2" ht="27">
      <c r="B423" s="5"/>
    </row>
    <row r="424" spans="2:2" ht="27">
      <c r="B424" s="5"/>
    </row>
    <row r="425" spans="2:2" ht="27">
      <c r="B425" s="5"/>
    </row>
    <row r="426" spans="2:2" ht="27">
      <c r="B426" s="5"/>
    </row>
    <row r="427" spans="2:2" ht="27">
      <c r="B427" s="5"/>
    </row>
    <row r="428" spans="2:2" ht="27">
      <c r="B428" s="5"/>
    </row>
    <row r="429" spans="2:2" ht="27">
      <c r="B429" s="5"/>
    </row>
    <row r="430" spans="2:2" ht="27">
      <c r="B430" s="5"/>
    </row>
    <row r="431" spans="2:2" ht="27">
      <c r="B431" s="5"/>
    </row>
    <row r="432" spans="2:2" ht="27">
      <c r="B432" s="5"/>
    </row>
    <row r="433" spans="2:2" ht="27">
      <c r="B433" s="5"/>
    </row>
    <row r="434" spans="2:2" ht="27">
      <c r="B434" s="5"/>
    </row>
    <row r="435" spans="2:2" ht="27">
      <c r="B435" s="5"/>
    </row>
    <row r="436" spans="2:2" ht="27">
      <c r="B436" s="5"/>
    </row>
    <row r="437" spans="2:2" ht="27">
      <c r="B437" s="5"/>
    </row>
    <row r="438" spans="2:2" ht="27">
      <c r="B438" s="5"/>
    </row>
    <row r="439" spans="2:2" ht="27">
      <c r="B439" s="5"/>
    </row>
    <row r="440" spans="2:2" ht="27">
      <c r="B440" s="5"/>
    </row>
    <row r="441" spans="2:2" ht="27">
      <c r="B441" s="5"/>
    </row>
    <row r="442" spans="2:2" ht="27">
      <c r="B442" s="5"/>
    </row>
    <row r="443" spans="2:2" ht="27">
      <c r="B443" s="5"/>
    </row>
    <row r="444" spans="2:2" ht="27">
      <c r="B444" s="5"/>
    </row>
    <row r="445" spans="2:2" ht="27">
      <c r="B445" s="5"/>
    </row>
    <row r="446" spans="2:2" ht="27">
      <c r="B446" s="5"/>
    </row>
    <row r="447" spans="2:2" ht="27">
      <c r="B447" s="5"/>
    </row>
    <row r="448" spans="2:2" ht="27">
      <c r="B448" s="5"/>
    </row>
    <row r="449" spans="2:2" ht="27">
      <c r="B449" s="5"/>
    </row>
    <row r="450" spans="2:2" ht="27">
      <c r="B450" s="5"/>
    </row>
    <row r="451" spans="2:2" ht="27">
      <c r="B451" s="5"/>
    </row>
    <row r="452" spans="2:2" ht="27">
      <c r="B452" s="5"/>
    </row>
    <row r="453" spans="2:2" ht="27">
      <c r="B453" s="5"/>
    </row>
    <row r="454" spans="2:2" ht="27">
      <c r="B454" s="5"/>
    </row>
    <row r="455" spans="2:2" ht="27">
      <c r="B455" s="5"/>
    </row>
    <row r="456" spans="2:2" ht="27">
      <c r="B456" s="5"/>
    </row>
    <row r="457" spans="2:2" ht="27">
      <c r="B457" s="5"/>
    </row>
    <row r="458" spans="2:2" ht="27">
      <c r="B458" s="5"/>
    </row>
    <row r="459" spans="2:2" ht="27">
      <c r="B459" s="5"/>
    </row>
    <row r="460" spans="2:2" ht="27">
      <c r="B460" s="5"/>
    </row>
    <row r="461" spans="2:2" ht="27">
      <c r="B461" s="5"/>
    </row>
    <row r="462" spans="2:2" ht="27">
      <c r="B462" s="5"/>
    </row>
    <row r="463" spans="2:2" ht="27">
      <c r="B463" s="5"/>
    </row>
    <row r="464" spans="2:2" ht="27">
      <c r="B464" s="5"/>
    </row>
    <row r="465" spans="2:2" ht="27">
      <c r="B465" s="5"/>
    </row>
    <row r="466" spans="2:2" ht="27">
      <c r="B466" s="5"/>
    </row>
    <row r="467" spans="2:2" ht="27">
      <c r="B467" s="5"/>
    </row>
    <row r="468" spans="2:2" ht="27">
      <c r="B468" s="5"/>
    </row>
    <row r="469" spans="2:2" ht="27">
      <c r="B469" s="5"/>
    </row>
    <row r="470" spans="2:2" ht="27">
      <c r="B470" s="5"/>
    </row>
    <row r="471" spans="2:2" ht="27">
      <c r="B471" s="5"/>
    </row>
    <row r="472" spans="2:2" ht="27">
      <c r="B472" s="5"/>
    </row>
    <row r="473" spans="2:2" ht="27">
      <c r="B473" s="5"/>
    </row>
    <row r="474" spans="2:2" ht="27">
      <c r="B474" s="5"/>
    </row>
    <row r="475" spans="2:2" ht="27">
      <c r="B475" s="5"/>
    </row>
    <row r="476" spans="2:2" ht="27">
      <c r="B476" s="5"/>
    </row>
    <row r="477" spans="2:2" ht="27">
      <c r="B477" s="5"/>
    </row>
    <row r="478" spans="2:2" ht="27">
      <c r="B478" s="5"/>
    </row>
    <row r="479" spans="2:2" ht="27">
      <c r="B479" s="5"/>
    </row>
    <row r="480" spans="2:2" ht="27">
      <c r="B480" s="5"/>
    </row>
    <row r="481" spans="2:2" ht="27">
      <c r="B481" s="5"/>
    </row>
    <row r="482" spans="2:2" ht="27">
      <c r="B482" s="5"/>
    </row>
    <row r="483" spans="2:2" ht="27">
      <c r="B483" s="5"/>
    </row>
    <row r="484" spans="2:2" ht="27">
      <c r="B484" s="5"/>
    </row>
    <row r="485" spans="2:2" ht="27">
      <c r="B485" s="5"/>
    </row>
    <row r="486" spans="2:2" ht="27">
      <c r="B486" s="5"/>
    </row>
    <row r="487" spans="2:2" ht="27">
      <c r="B487" s="5"/>
    </row>
    <row r="488" spans="2:2" ht="27">
      <c r="B488" s="5"/>
    </row>
    <row r="489" spans="2:2" ht="27">
      <c r="B489" s="5"/>
    </row>
    <row r="490" spans="2:2" ht="27">
      <c r="B490" s="5"/>
    </row>
    <row r="491" spans="2:2" ht="27">
      <c r="B491" s="5"/>
    </row>
    <row r="492" spans="2:2" ht="27">
      <c r="B492" s="5"/>
    </row>
    <row r="493" spans="2:2" ht="27">
      <c r="B493" s="5"/>
    </row>
    <row r="494" spans="2:2" ht="27">
      <c r="B494" s="5"/>
    </row>
    <row r="495" spans="2:2" ht="27">
      <c r="B495" s="5"/>
    </row>
    <row r="496" spans="2:2" ht="27">
      <c r="B496" s="5"/>
    </row>
    <row r="497" spans="2:2" ht="27">
      <c r="B497" s="5"/>
    </row>
    <row r="498" spans="2:2" ht="27">
      <c r="B498" s="5"/>
    </row>
    <row r="499" spans="2:2" ht="27">
      <c r="B499" s="5"/>
    </row>
    <row r="500" spans="2:2" ht="27">
      <c r="B500" s="5"/>
    </row>
    <row r="501" spans="2:2" ht="27">
      <c r="B501" s="5"/>
    </row>
    <row r="502" spans="2:2" ht="27">
      <c r="B502" s="5"/>
    </row>
    <row r="503" spans="2:2" ht="27">
      <c r="B503" s="5"/>
    </row>
    <row r="504" spans="2:2" ht="27">
      <c r="B504" s="5"/>
    </row>
    <row r="505" spans="2:2" ht="27">
      <c r="B505" s="5"/>
    </row>
    <row r="506" spans="2:2" ht="27">
      <c r="B506" s="5"/>
    </row>
    <row r="507" spans="2:2" ht="27">
      <c r="B507" s="5"/>
    </row>
    <row r="508" spans="2:2" ht="27">
      <c r="B508" s="5"/>
    </row>
    <row r="509" spans="2:2" ht="27">
      <c r="B509" s="5"/>
    </row>
    <row r="510" spans="2:2" ht="27">
      <c r="B510" s="5"/>
    </row>
    <row r="511" spans="2:2" ht="27">
      <c r="B511" s="5"/>
    </row>
    <row r="512" spans="2:2" ht="27">
      <c r="B512" s="5"/>
    </row>
    <row r="513" spans="2:2" ht="27">
      <c r="B513" s="5"/>
    </row>
    <row r="514" spans="2:2" ht="27">
      <c r="B514" s="5"/>
    </row>
    <row r="515" spans="2:2" ht="27">
      <c r="B515" s="5"/>
    </row>
    <row r="516" spans="2:2" ht="27">
      <c r="B516" s="5"/>
    </row>
    <row r="517" spans="2:2" ht="27">
      <c r="B517" s="5"/>
    </row>
    <row r="518" spans="2:2" ht="27">
      <c r="B518" s="5"/>
    </row>
    <row r="519" spans="2:2" ht="27">
      <c r="B519" s="5"/>
    </row>
    <row r="520" spans="2:2" ht="27">
      <c r="B520" s="5"/>
    </row>
    <row r="521" spans="2:2" ht="27">
      <c r="B521" s="5"/>
    </row>
    <row r="522" spans="2:2" ht="27">
      <c r="B522" s="5"/>
    </row>
    <row r="523" spans="2:2" ht="27">
      <c r="B523" s="5"/>
    </row>
    <row r="524" spans="2:2" ht="27">
      <c r="B524" s="5"/>
    </row>
    <row r="525" spans="2:2" ht="27">
      <c r="B525" s="5"/>
    </row>
    <row r="526" spans="2:2" ht="27">
      <c r="B526" s="5"/>
    </row>
    <row r="527" spans="2:2" ht="27">
      <c r="B527" s="5"/>
    </row>
    <row r="528" spans="2:2" ht="27">
      <c r="B528" s="5"/>
    </row>
    <row r="529" spans="2:2" ht="27">
      <c r="B529" s="5"/>
    </row>
    <row r="530" spans="2:2" ht="27">
      <c r="B530" s="5"/>
    </row>
    <row r="531" spans="2:2" ht="27">
      <c r="B531" s="5"/>
    </row>
    <row r="532" spans="2:2" ht="27">
      <c r="B532" s="5"/>
    </row>
    <row r="533" spans="2:2" ht="27">
      <c r="B533" s="5"/>
    </row>
    <row r="534" spans="2:2" ht="27">
      <c r="B534" s="5"/>
    </row>
    <row r="535" spans="2:2" ht="27">
      <c r="B535" s="5"/>
    </row>
    <row r="536" spans="2:2" ht="27">
      <c r="B536" s="5"/>
    </row>
    <row r="537" spans="2:2" ht="27">
      <c r="B537" s="5"/>
    </row>
    <row r="538" spans="2:2" ht="27">
      <c r="B538" s="5"/>
    </row>
    <row r="539" spans="2:2" ht="27">
      <c r="B539" s="5"/>
    </row>
    <row r="540" spans="2:2" ht="27">
      <c r="B540" s="5"/>
    </row>
    <row r="541" spans="2:2" ht="27">
      <c r="B541" s="5"/>
    </row>
    <row r="542" spans="2:2" ht="27">
      <c r="B542" s="5"/>
    </row>
    <row r="543" spans="2:2" ht="27">
      <c r="B543" s="5"/>
    </row>
    <row r="544" spans="2:2" ht="27">
      <c r="B544" s="5"/>
    </row>
    <row r="545" spans="2:2" ht="27">
      <c r="B545" s="5"/>
    </row>
    <row r="546" spans="2:2" ht="27">
      <c r="B546" s="5"/>
    </row>
    <row r="547" spans="2:2" ht="27">
      <c r="B547" s="5"/>
    </row>
    <row r="548" spans="2:2" ht="27">
      <c r="B548" s="5"/>
    </row>
    <row r="549" spans="2:2" ht="27">
      <c r="B549" s="5"/>
    </row>
    <row r="550" spans="2:2" ht="27">
      <c r="B550" s="5"/>
    </row>
    <row r="551" spans="2:2" ht="27">
      <c r="B551" s="5"/>
    </row>
    <row r="552" spans="2:2" ht="27">
      <c r="B552" s="5"/>
    </row>
    <row r="553" spans="2:2" ht="27">
      <c r="B553" s="5"/>
    </row>
    <row r="554" spans="2:2" ht="27">
      <c r="B554" s="5"/>
    </row>
    <row r="555" spans="2:2" ht="27">
      <c r="B555" s="5"/>
    </row>
    <row r="556" spans="2:2" ht="27">
      <c r="B556" s="5"/>
    </row>
    <row r="557" spans="2:2" ht="27">
      <c r="B557" s="5"/>
    </row>
    <row r="558" spans="2:2" ht="27">
      <c r="B558" s="5"/>
    </row>
    <row r="559" spans="2:2" ht="27">
      <c r="B559" s="5"/>
    </row>
    <row r="560" spans="2:2" ht="27">
      <c r="B560" s="5"/>
    </row>
    <row r="561" spans="2:2" ht="27">
      <c r="B561" s="5"/>
    </row>
    <row r="562" spans="2:2" ht="27">
      <c r="B562" s="5"/>
    </row>
    <row r="563" spans="2:2" ht="27">
      <c r="B563" s="5"/>
    </row>
    <row r="564" spans="2:2" ht="27">
      <c r="B564" s="5"/>
    </row>
    <row r="565" spans="2:2" ht="27">
      <c r="B565" s="5"/>
    </row>
    <row r="566" spans="2:2" ht="27">
      <c r="B566" s="5"/>
    </row>
    <row r="567" spans="2:2" ht="27">
      <c r="B567" s="5"/>
    </row>
    <row r="568" spans="2:2" ht="27">
      <c r="B568" s="5"/>
    </row>
    <row r="569" spans="2:2" ht="27">
      <c r="B569" s="5"/>
    </row>
    <row r="570" spans="2:2" ht="27">
      <c r="B570" s="5"/>
    </row>
    <row r="571" spans="2:2" ht="27">
      <c r="B571" s="5"/>
    </row>
    <row r="572" spans="2:2" ht="27">
      <c r="B572" s="5"/>
    </row>
    <row r="573" spans="2:2" ht="27">
      <c r="B573" s="5"/>
    </row>
    <row r="574" spans="2:2" ht="27">
      <c r="B574" s="5"/>
    </row>
    <row r="575" spans="2:2" ht="27">
      <c r="B575" s="5"/>
    </row>
    <row r="576" spans="2:2" ht="27">
      <c r="B576" s="5"/>
    </row>
    <row r="577" spans="2:2" ht="27">
      <c r="B577" s="5"/>
    </row>
    <row r="578" spans="2:2" ht="27">
      <c r="B578" s="5"/>
    </row>
    <row r="579" spans="2:2" ht="27">
      <c r="B579" s="5"/>
    </row>
    <row r="580" spans="2:2" ht="27">
      <c r="B580" s="5"/>
    </row>
    <row r="581" spans="2:2" ht="27">
      <c r="B581" s="5"/>
    </row>
    <row r="582" spans="2:2" ht="27">
      <c r="B582" s="5"/>
    </row>
    <row r="583" spans="2:2" ht="27">
      <c r="B583" s="5"/>
    </row>
    <row r="584" spans="2:2" ht="27">
      <c r="B584" s="5"/>
    </row>
    <row r="585" spans="2:2" ht="27">
      <c r="B585" s="5"/>
    </row>
    <row r="586" spans="2:2" ht="27">
      <c r="B586" s="5"/>
    </row>
    <row r="587" spans="2:2" ht="27">
      <c r="B587" s="5"/>
    </row>
    <row r="588" spans="2:2" ht="27">
      <c r="B588" s="5"/>
    </row>
    <row r="589" spans="2:2" ht="27">
      <c r="B589" s="5"/>
    </row>
    <row r="590" spans="2:2" ht="27">
      <c r="B590" s="5"/>
    </row>
    <row r="591" spans="2:2" ht="27">
      <c r="B591" s="5"/>
    </row>
    <row r="592" spans="2:2" ht="27">
      <c r="B592" s="5"/>
    </row>
    <row r="593" spans="2:2" ht="27">
      <c r="B593" s="5"/>
    </row>
    <row r="594" spans="2:2" ht="27">
      <c r="B594" s="5"/>
    </row>
    <row r="595" spans="2:2" ht="27">
      <c r="B595" s="5"/>
    </row>
    <row r="596" spans="2:2" ht="27">
      <c r="B596" s="5"/>
    </row>
    <row r="597" spans="2:2" ht="27">
      <c r="B597" s="5"/>
    </row>
    <row r="598" spans="2:2" ht="27">
      <c r="B598" s="5"/>
    </row>
    <row r="599" spans="2:2" ht="27">
      <c r="B599" s="5"/>
    </row>
    <row r="600" spans="2:2" ht="27">
      <c r="B600" s="5"/>
    </row>
    <row r="601" spans="2:2" ht="27">
      <c r="B601" s="5"/>
    </row>
    <row r="602" spans="2:2" ht="27">
      <c r="B602" s="5"/>
    </row>
    <row r="603" spans="2:2" ht="27">
      <c r="B603" s="5"/>
    </row>
    <row r="604" spans="2:2" ht="27">
      <c r="B604" s="5"/>
    </row>
    <row r="605" spans="2:2" ht="27">
      <c r="B605" s="5"/>
    </row>
    <row r="606" spans="2:2" ht="27">
      <c r="B606" s="5"/>
    </row>
    <row r="607" spans="2:2" ht="27">
      <c r="B607" s="5"/>
    </row>
    <row r="608" spans="2:2" ht="27">
      <c r="B608" s="5"/>
    </row>
    <row r="609" spans="2:2" ht="27">
      <c r="B609" s="5"/>
    </row>
    <row r="610" spans="2:2" ht="27">
      <c r="B610" s="5"/>
    </row>
    <row r="611" spans="2:2" ht="27">
      <c r="B611" s="5"/>
    </row>
    <row r="612" spans="2:2" ht="27">
      <c r="B612" s="5"/>
    </row>
    <row r="613" spans="2:2" ht="27">
      <c r="B613" s="5"/>
    </row>
    <row r="614" spans="2:2" ht="27">
      <c r="B614" s="5"/>
    </row>
    <row r="615" spans="2:2" ht="27">
      <c r="B615" s="5"/>
    </row>
    <row r="616" spans="2:2" ht="27">
      <c r="B616" s="5"/>
    </row>
    <row r="617" spans="2:2" ht="27">
      <c r="B617" s="5"/>
    </row>
    <row r="618" spans="2:2" ht="27">
      <c r="B618" s="5"/>
    </row>
    <row r="619" spans="2:2" ht="27">
      <c r="B619" s="5"/>
    </row>
    <row r="620" spans="2:2" ht="27">
      <c r="B620" s="5"/>
    </row>
    <row r="621" spans="2:2" ht="27">
      <c r="B621" s="5"/>
    </row>
    <row r="622" spans="2:2" ht="27">
      <c r="B622" s="5"/>
    </row>
    <row r="623" spans="2:2" ht="27">
      <c r="B623" s="5"/>
    </row>
    <row r="624" spans="2:2" ht="27">
      <c r="B624" s="5"/>
    </row>
    <row r="625" spans="2:2" ht="27">
      <c r="B625" s="5"/>
    </row>
    <row r="626" spans="2:2" ht="27">
      <c r="B626" s="5"/>
    </row>
    <row r="627" spans="2:2" ht="27">
      <c r="B627" s="5"/>
    </row>
    <row r="628" spans="2:2" ht="27">
      <c r="B628" s="5"/>
    </row>
    <row r="629" spans="2:2" ht="27">
      <c r="B629" s="5"/>
    </row>
    <row r="630" spans="2:2" ht="27">
      <c r="B630" s="5"/>
    </row>
    <row r="631" spans="2:2" ht="27">
      <c r="B631" s="5"/>
    </row>
    <row r="632" spans="2:2" ht="27">
      <c r="B632" s="5"/>
    </row>
    <row r="633" spans="2:2" ht="27">
      <c r="B633" s="5"/>
    </row>
    <row r="634" spans="2:2" ht="27">
      <c r="B634" s="5"/>
    </row>
    <row r="635" spans="2:2" ht="27">
      <c r="B635" s="5"/>
    </row>
    <row r="636" spans="2:2" ht="27">
      <c r="B636" s="5"/>
    </row>
    <row r="637" spans="2:2" ht="27">
      <c r="B637" s="5"/>
    </row>
    <row r="638" spans="2:2" ht="27">
      <c r="B638" s="5"/>
    </row>
    <row r="639" spans="2:2" ht="27">
      <c r="B639" s="5"/>
    </row>
    <row r="640" spans="2:2" ht="27">
      <c r="B640" s="5"/>
    </row>
    <row r="641" spans="2:2" ht="27">
      <c r="B641" s="5"/>
    </row>
    <row r="642" spans="2:2" ht="27">
      <c r="B642" s="5"/>
    </row>
    <row r="643" spans="2:2" ht="27">
      <c r="B643" s="5"/>
    </row>
    <row r="644" spans="2:2" ht="27">
      <c r="B644" s="5"/>
    </row>
    <row r="645" spans="2:2" ht="27">
      <c r="B645" s="5"/>
    </row>
    <row r="646" spans="2:2" ht="27">
      <c r="B646" s="5"/>
    </row>
    <row r="647" spans="2:2" ht="27">
      <c r="B647" s="5"/>
    </row>
    <row r="648" spans="2:2" ht="27">
      <c r="B648" s="5"/>
    </row>
    <row r="649" spans="2:2" ht="27">
      <c r="B649" s="5"/>
    </row>
    <row r="650" spans="2:2" ht="27">
      <c r="B650" s="5"/>
    </row>
    <row r="651" spans="2:2" ht="27">
      <c r="B651" s="5"/>
    </row>
    <row r="652" spans="2:2" ht="27">
      <c r="B652" s="5"/>
    </row>
    <row r="653" spans="2:2" ht="27">
      <c r="B653" s="5"/>
    </row>
    <row r="654" spans="2:2" ht="27">
      <c r="B654" s="5"/>
    </row>
    <row r="655" spans="2:2" ht="27">
      <c r="B655" s="5"/>
    </row>
    <row r="656" spans="2:2" ht="27">
      <c r="B656" s="5"/>
    </row>
    <row r="657" spans="2:2" ht="27">
      <c r="B657" s="5"/>
    </row>
    <row r="658" spans="2:2" ht="27">
      <c r="B658" s="5"/>
    </row>
    <row r="659" spans="2:2" ht="27">
      <c r="B659" s="5"/>
    </row>
    <row r="660" spans="2:2" ht="27">
      <c r="B660" s="5"/>
    </row>
    <row r="661" spans="2:2" ht="27">
      <c r="B661" s="5"/>
    </row>
    <row r="662" spans="2:2" ht="27">
      <c r="B662" s="5"/>
    </row>
    <row r="663" spans="2:2" ht="27">
      <c r="B663" s="5"/>
    </row>
    <row r="664" spans="2:2" ht="27">
      <c r="B664" s="5"/>
    </row>
    <row r="665" spans="2:2" ht="27">
      <c r="B665" s="5"/>
    </row>
    <row r="666" spans="2:2" ht="27">
      <c r="B666" s="5"/>
    </row>
    <row r="667" spans="2:2" ht="27">
      <c r="B667" s="5"/>
    </row>
    <row r="668" spans="2:2" ht="27">
      <c r="B668" s="5"/>
    </row>
    <row r="669" spans="2:2" ht="27">
      <c r="B669" s="5"/>
    </row>
    <row r="670" spans="2:2" ht="27">
      <c r="B670" s="5"/>
    </row>
    <row r="671" spans="2:2" ht="27">
      <c r="B671" s="5"/>
    </row>
    <row r="672" spans="2:2" ht="27">
      <c r="B672" s="5"/>
    </row>
    <row r="673" spans="2:2" ht="27">
      <c r="B673" s="5"/>
    </row>
    <row r="674" spans="2:2" ht="27">
      <c r="B674" s="5"/>
    </row>
    <row r="675" spans="2:2" ht="27">
      <c r="B675" s="5"/>
    </row>
    <row r="676" spans="2:2" ht="27">
      <c r="B676" s="5"/>
    </row>
    <row r="677" spans="2:2" ht="27">
      <c r="B677" s="5"/>
    </row>
    <row r="678" spans="2:2" ht="27">
      <c r="B678" s="5"/>
    </row>
    <row r="679" spans="2:2" ht="27">
      <c r="B679" s="5"/>
    </row>
    <row r="680" spans="2:2" ht="27">
      <c r="B680" s="5"/>
    </row>
    <row r="681" spans="2:2" ht="27">
      <c r="B681" s="5"/>
    </row>
    <row r="682" spans="2:2" ht="27">
      <c r="B682" s="5"/>
    </row>
    <row r="683" spans="2:2" ht="27">
      <c r="B683" s="5"/>
    </row>
    <row r="684" spans="2:2" ht="27">
      <c r="B684" s="5"/>
    </row>
    <row r="685" spans="2:2" ht="27">
      <c r="B685" s="5"/>
    </row>
    <row r="686" spans="2:2" ht="27">
      <c r="B686" s="5"/>
    </row>
    <row r="687" spans="2:2" ht="27">
      <c r="B687" s="5"/>
    </row>
    <row r="688" spans="2:2" ht="27">
      <c r="B688" s="5"/>
    </row>
    <row r="689" spans="2:2" ht="27">
      <c r="B689" s="5"/>
    </row>
    <row r="690" spans="2:2" ht="27">
      <c r="B690" s="5"/>
    </row>
    <row r="691" spans="2:2" ht="27">
      <c r="B691" s="5"/>
    </row>
    <row r="692" spans="2:2" ht="27">
      <c r="B692" s="5"/>
    </row>
    <row r="693" spans="2:2" ht="27">
      <c r="B693" s="5"/>
    </row>
    <row r="694" spans="2:2" ht="27">
      <c r="B694" s="5"/>
    </row>
    <row r="695" spans="2:2" ht="27">
      <c r="B695" s="5"/>
    </row>
    <row r="696" spans="2:2" ht="27">
      <c r="B696" s="5"/>
    </row>
    <row r="697" spans="2:2" ht="27">
      <c r="B697" s="5"/>
    </row>
    <row r="698" spans="2:2" ht="27">
      <c r="B698" s="5"/>
    </row>
    <row r="699" spans="2:2" ht="27">
      <c r="B699" s="5"/>
    </row>
    <row r="700" spans="2:2" ht="27">
      <c r="B700" s="5"/>
    </row>
    <row r="701" spans="2:2" ht="27">
      <c r="B701" s="5"/>
    </row>
    <row r="702" spans="2:2" ht="27">
      <c r="B702" s="5"/>
    </row>
    <row r="703" spans="2:2" ht="27">
      <c r="B703" s="5"/>
    </row>
    <row r="704" spans="2:2" ht="27">
      <c r="B704" s="5"/>
    </row>
    <row r="705" spans="2:2" ht="27">
      <c r="B705" s="5"/>
    </row>
    <row r="706" spans="2:2" ht="27">
      <c r="B706" s="5"/>
    </row>
    <row r="707" spans="2:2" ht="27">
      <c r="B707" s="5"/>
    </row>
    <row r="708" spans="2:2" ht="27">
      <c r="B708" s="5"/>
    </row>
    <row r="709" spans="2:2" ht="27">
      <c r="B709" s="5"/>
    </row>
    <row r="710" spans="2:2" ht="27">
      <c r="B710" s="5"/>
    </row>
    <row r="711" spans="2:2" ht="27">
      <c r="B711" s="5"/>
    </row>
    <row r="712" spans="2:2" ht="27">
      <c r="B712" s="5"/>
    </row>
    <row r="713" spans="2:2" ht="27">
      <c r="B713" s="5"/>
    </row>
    <row r="714" spans="2:2" ht="27">
      <c r="B714" s="5"/>
    </row>
    <row r="715" spans="2:2" ht="27">
      <c r="B715" s="5"/>
    </row>
    <row r="716" spans="2:2" ht="27">
      <c r="B716" s="5"/>
    </row>
    <row r="717" spans="2:2" ht="27">
      <c r="B717" s="5"/>
    </row>
    <row r="718" spans="2:2" ht="27">
      <c r="B718" s="5"/>
    </row>
    <row r="719" spans="2:2" ht="27">
      <c r="B719" s="5"/>
    </row>
    <row r="720" spans="2:2" ht="27">
      <c r="B720" s="5"/>
    </row>
    <row r="721" spans="2:2" ht="27">
      <c r="B721" s="5"/>
    </row>
    <row r="722" spans="2:2" ht="27">
      <c r="B722" s="5"/>
    </row>
    <row r="723" spans="2:2" ht="27">
      <c r="B723" s="5"/>
    </row>
    <row r="724" spans="2:2" ht="27">
      <c r="B724" s="5"/>
    </row>
    <row r="725" spans="2:2" ht="27">
      <c r="B725" s="5"/>
    </row>
    <row r="726" spans="2:2" ht="27">
      <c r="B726" s="5"/>
    </row>
    <row r="727" spans="2:2" ht="27">
      <c r="B727" s="5"/>
    </row>
    <row r="728" spans="2:2" ht="27">
      <c r="B728" s="5"/>
    </row>
    <row r="729" spans="2:2" ht="27">
      <c r="B729" s="5"/>
    </row>
    <row r="730" spans="2:2" ht="27">
      <c r="B730" s="5"/>
    </row>
    <row r="731" spans="2:2" ht="27">
      <c r="B731" s="5"/>
    </row>
    <row r="732" spans="2:2" ht="27">
      <c r="B732" s="5"/>
    </row>
    <row r="733" spans="2:2" ht="27">
      <c r="B733" s="5"/>
    </row>
    <row r="734" spans="2:2" ht="27">
      <c r="B734" s="5"/>
    </row>
    <row r="735" spans="2:2" ht="27">
      <c r="B735" s="5"/>
    </row>
    <row r="736" spans="2:2" ht="27">
      <c r="B736" s="5"/>
    </row>
    <row r="737" spans="2:2" ht="27">
      <c r="B737" s="5"/>
    </row>
    <row r="738" spans="2:2" ht="27">
      <c r="B738" s="5"/>
    </row>
    <row r="739" spans="2:2" ht="27">
      <c r="B739" s="5"/>
    </row>
    <row r="740" spans="2:2" ht="27">
      <c r="B740" s="5"/>
    </row>
    <row r="741" spans="2:2" ht="27">
      <c r="B741" s="5"/>
    </row>
    <row r="742" spans="2:2" ht="27">
      <c r="B742" s="5"/>
    </row>
    <row r="743" spans="2:2" ht="27">
      <c r="B743" s="5"/>
    </row>
    <row r="744" spans="2:2" ht="27">
      <c r="B744" s="5"/>
    </row>
    <row r="745" spans="2:2" ht="27">
      <c r="B745" s="5"/>
    </row>
    <row r="746" spans="2:2" ht="27">
      <c r="B746" s="5"/>
    </row>
    <row r="747" spans="2:2" ht="27">
      <c r="B747" s="5"/>
    </row>
    <row r="748" spans="2:2" ht="27">
      <c r="B748" s="5"/>
    </row>
    <row r="749" spans="2:2" ht="27">
      <c r="B749" s="5"/>
    </row>
    <row r="750" spans="2:2" ht="27">
      <c r="B750" s="5"/>
    </row>
    <row r="751" spans="2:2" ht="27">
      <c r="B751" s="5"/>
    </row>
    <row r="752" spans="2:2" ht="27">
      <c r="B752" s="5"/>
    </row>
    <row r="753" spans="2:2" ht="27">
      <c r="B753" s="5"/>
    </row>
    <row r="754" spans="2:2" ht="27">
      <c r="B754" s="5"/>
    </row>
    <row r="755" spans="2:2" ht="27">
      <c r="B755" s="5"/>
    </row>
    <row r="756" spans="2:2" ht="27">
      <c r="B756" s="5"/>
    </row>
    <row r="757" spans="2:2" ht="27">
      <c r="B757" s="5"/>
    </row>
    <row r="758" spans="2:2" ht="27">
      <c r="B758" s="5"/>
    </row>
    <row r="759" spans="2:2" ht="27">
      <c r="B759" s="5"/>
    </row>
    <row r="760" spans="2:2" ht="27">
      <c r="B760" s="5"/>
    </row>
    <row r="761" spans="2:2" ht="27">
      <c r="B761" s="5"/>
    </row>
    <row r="762" spans="2:2" ht="27">
      <c r="B762" s="5"/>
    </row>
    <row r="763" spans="2:2" ht="27">
      <c r="B763" s="5"/>
    </row>
    <row r="764" spans="2:2" ht="27">
      <c r="B764" s="5"/>
    </row>
    <row r="765" spans="2:2" ht="27">
      <c r="B765" s="5"/>
    </row>
    <row r="766" spans="2:2" ht="27">
      <c r="B766" s="5"/>
    </row>
    <row r="767" spans="2:2" ht="27">
      <c r="B767" s="5"/>
    </row>
    <row r="768" spans="2:2" ht="27">
      <c r="B768" s="5"/>
    </row>
    <row r="769" spans="2:2" ht="27">
      <c r="B769" s="5"/>
    </row>
    <row r="770" spans="2:2" ht="27">
      <c r="B770" s="5"/>
    </row>
    <row r="771" spans="2:2" ht="27">
      <c r="B771" s="5"/>
    </row>
    <row r="772" spans="2:2" ht="27">
      <c r="B772" s="5"/>
    </row>
    <row r="773" spans="2:2" ht="27">
      <c r="B773" s="5"/>
    </row>
    <row r="774" spans="2:2" ht="27">
      <c r="B774" s="5"/>
    </row>
    <row r="775" spans="2:2" ht="27">
      <c r="B775" s="5"/>
    </row>
    <row r="776" spans="2:2" ht="27">
      <c r="B776" s="5"/>
    </row>
    <row r="777" spans="2:2" ht="27">
      <c r="B777" s="5"/>
    </row>
    <row r="778" spans="2:2" ht="27">
      <c r="B778" s="5"/>
    </row>
    <row r="779" spans="2:2" ht="27">
      <c r="B779" s="5"/>
    </row>
    <row r="780" spans="2:2" ht="27">
      <c r="B780" s="5"/>
    </row>
    <row r="781" spans="2:2" ht="27">
      <c r="B781" s="5"/>
    </row>
    <row r="782" spans="2:2" ht="27">
      <c r="B782" s="5"/>
    </row>
    <row r="783" spans="2:2" ht="27">
      <c r="B783" s="5"/>
    </row>
    <row r="784" spans="2:2" ht="27">
      <c r="B784" s="5"/>
    </row>
    <row r="785" spans="2:2" ht="27">
      <c r="B785" s="5"/>
    </row>
    <row r="786" spans="2:2" ht="27">
      <c r="B786" s="5"/>
    </row>
    <row r="787" spans="2:2" ht="27">
      <c r="B787" s="5"/>
    </row>
    <row r="788" spans="2:2" ht="27">
      <c r="B788" s="5"/>
    </row>
    <row r="789" spans="2:2" ht="27">
      <c r="B789" s="5"/>
    </row>
    <row r="790" spans="2:2" ht="27">
      <c r="B790" s="5"/>
    </row>
    <row r="791" spans="2:2" ht="27">
      <c r="B791" s="5"/>
    </row>
    <row r="792" spans="2:2" ht="27">
      <c r="B792" s="5"/>
    </row>
    <row r="793" spans="2:2" ht="27">
      <c r="B793" s="5"/>
    </row>
    <row r="794" spans="2:2" ht="27">
      <c r="B794" s="5"/>
    </row>
    <row r="795" spans="2:2" ht="27">
      <c r="B795" s="5"/>
    </row>
    <row r="796" spans="2:2" ht="27">
      <c r="B796" s="5"/>
    </row>
    <row r="797" spans="2:2" ht="27">
      <c r="B797" s="5"/>
    </row>
    <row r="798" spans="2:2" ht="27">
      <c r="B798" s="5"/>
    </row>
    <row r="799" spans="2:2" ht="27">
      <c r="B799" s="5"/>
    </row>
    <row r="800" spans="2:2" ht="27">
      <c r="B800" s="5"/>
    </row>
    <row r="801" spans="2:2" ht="27">
      <c r="B801" s="5"/>
    </row>
    <row r="802" spans="2:2" ht="27">
      <c r="B802" s="5"/>
    </row>
    <row r="803" spans="2:2" ht="27">
      <c r="B803" s="5"/>
    </row>
    <row r="804" spans="2:2" ht="27">
      <c r="B804" s="5"/>
    </row>
    <row r="805" spans="2:2" ht="27">
      <c r="B805" s="5"/>
    </row>
    <row r="806" spans="2:2" ht="27">
      <c r="B806" s="5"/>
    </row>
    <row r="807" spans="2:2" ht="27">
      <c r="B807" s="5"/>
    </row>
    <row r="808" spans="2:2" ht="27">
      <c r="B808" s="5"/>
    </row>
    <row r="809" spans="2:2" ht="27">
      <c r="B809" s="5"/>
    </row>
    <row r="810" spans="2:2" ht="27">
      <c r="B810" s="5"/>
    </row>
    <row r="811" spans="2:2" ht="27">
      <c r="B811" s="5"/>
    </row>
    <row r="812" spans="2:2" ht="27">
      <c r="B812" s="5"/>
    </row>
    <row r="813" spans="2:2" ht="27">
      <c r="B813" s="5"/>
    </row>
    <row r="814" spans="2:2" ht="27">
      <c r="B814" s="5"/>
    </row>
    <row r="815" spans="2:2" ht="27">
      <c r="B815" s="5"/>
    </row>
    <row r="816" spans="2:2" ht="27">
      <c r="B816" s="5"/>
    </row>
    <row r="817" spans="2:2" ht="27">
      <c r="B817" s="5"/>
    </row>
    <row r="818" spans="2:2" ht="27">
      <c r="B818" s="5"/>
    </row>
    <row r="819" spans="2:2" ht="27">
      <c r="B819" s="5"/>
    </row>
    <row r="820" spans="2:2" ht="27">
      <c r="B820" s="5"/>
    </row>
    <row r="821" spans="2:2" ht="27">
      <c r="B821" s="5"/>
    </row>
    <row r="822" spans="2:2" ht="27">
      <c r="B822" s="5"/>
    </row>
    <row r="823" spans="2:2" ht="27">
      <c r="B823" s="5"/>
    </row>
    <row r="824" spans="2:2" ht="27">
      <c r="B824" s="5"/>
    </row>
    <row r="825" spans="2:2" ht="27">
      <c r="B825" s="5"/>
    </row>
    <row r="826" spans="2:2" ht="27">
      <c r="B826" s="5"/>
    </row>
    <row r="827" spans="2:2" ht="27">
      <c r="B827" s="5"/>
    </row>
    <row r="828" spans="2:2" ht="27">
      <c r="B828" s="5"/>
    </row>
    <row r="829" spans="2:2" ht="27">
      <c r="B829" s="5"/>
    </row>
    <row r="830" spans="2:2" ht="27">
      <c r="B830" s="5"/>
    </row>
    <row r="831" spans="2:2" ht="27">
      <c r="B831" s="5"/>
    </row>
    <row r="832" spans="2:2" ht="27">
      <c r="B832" s="5"/>
    </row>
    <row r="833" spans="2:2" ht="27">
      <c r="B833" s="5"/>
    </row>
    <row r="834" spans="2:2" ht="27">
      <c r="B834" s="5"/>
    </row>
    <row r="835" spans="2:2" ht="27">
      <c r="B835" s="5"/>
    </row>
    <row r="836" spans="2:2" ht="27">
      <c r="B836" s="5"/>
    </row>
    <row r="837" spans="2:2" ht="27">
      <c r="B837" s="5"/>
    </row>
    <row r="838" spans="2:2" ht="27">
      <c r="B838" s="5"/>
    </row>
    <row r="839" spans="2:2" ht="27">
      <c r="B839" s="5"/>
    </row>
    <row r="840" spans="2:2" ht="27">
      <c r="B840" s="5"/>
    </row>
    <row r="841" spans="2:2" ht="27">
      <c r="B841" s="5"/>
    </row>
    <row r="842" spans="2:2" ht="27">
      <c r="B842" s="5"/>
    </row>
    <row r="843" spans="2:2" ht="27">
      <c r="B843" s="5"/>
    </row>
    <row r="844" spans="2:2" ht="27">
      <c r="B844" s="5"/>
    </row>
    <row r="845" spans="2:2" ht="27">
      <c r="B845" s="5"/>
    </row>
    <row r="846" spans="2:2" ht="27">
      <c r="B846" s="5"/>
    </row>
    <row r="847" spans="2:2" ht="27">
      <c r="B847" s="5"/>
    </row>
    <row r="848" spans="2:2" ht="27">
      <c r="B848" s="5"/>
    </row>
    <row r="849" spans="2:2" ht="27">
      <c r="B849" s="5"/>
    </row>
    <row r="850" spans="2:2" ht="27">
      <c r="B850" s="5"/>
    </row>
    <row r="851" spans="2:2" ht="27">
      <c r="B851" s="5"/>
    </row>
    <row r="852" spans="2:2" ht="27">
      <c r="B852" s="5"/>
    </row>
    <row r="853" spans="2:2" ht="27">
      <c r="B853" s="5"/>
    </row>
    <row r="854" spans="2:2" ht="27">
      <c r="B854" s="5"/>
    </row>
    <row r="855" spans="2:2" ht="27">
      <c r="B855" s="5"/>
    </row>
    <row r="856" spans="2:2" ht="27">
      <c r="B856" s="5"/>
    </row>
    <row r="857" spans="2:2" ht="27">
      <c r="B857" s="5"/>
    </row>
    <row r="858" spans="2:2" ht="27">
      <c r="B858" s="5"/>
    </row>
    <row r="859" spans="2:2" ht="27">
      <c r="B859" s="5"/>
    </row>
    <row r="860" spans="2:2" ht="27">
      <c r="B860" s="5"/>
    </row>
    <row r="861" spans="2:2" ht="27">
      <c r="B861" s="5"/>
    </row>
    <row r="862" spans="2:2" ht="27">
      <c r="B862" s="5"/>
    </row>
    <row r="863" spans="2:2" ht="27">
      <c r="B863" s="5"/>
    </row>
    <row r="864" spans="2:2" ht="27">
      <c r="B864" s="5"/>
    </row>
    <row r="865" spans="2:2" ht="27">
      <c r="B865" s="5"/>
    </row>
    <row r="866" spans="2:2" ht="27">
      <c r="B866" s="5"/>
    </row>
    <row r="867" spans="2:2" ht="27">
      <c r="B867" s="5"/>
    </row>
    <row r="868" spans="2:2" ht="27">
      <c r="B868" s="5"/>
    </row>
    <row r="869" spans="2:2" ht="27">
      <c r="B869" s="5"/>
    </row>
    <row r="870" spans="2:2" ht="27">
      <c r="B870" s="5"/>
    </row>
    <row r="871" spans="2:2" ht="27">
      <c r="B871" s="5"/>
    </row>
    <row r="872" spans="2:2" ht="27">
      <c r="B872" s="5"/>
    </row>
    <row r="873" spans="2:2" ht="27">
      <c r="B873" s="5"/>
    </row>
    <row r="874" spans="2:2" ht="27">
      <c r="B874" s="5"/>
    </row>
    <row r="875" spans="2:2" ht="27">
      <c r="B875" s="5"/>
    </row>
    <row r="876" spans="2:2" ht="27">
      <c r="B876" s="5"/>
    </row>
    <row r="877" spans="2:2" ht="27">
      <c r="B877" s="5"/>
    </row>
    <row r="878" spans="2:2" ht="27">
      <c r="B878" s="5"/>
    </row>
    <row r="879" spans="2:2" ht="27">
      <c r="B879" s="5"/>
    </row>
    <row r="880" spans="2:2" ht="27">
      <c r="B880" s="5"/>
    </row>
    <row r="881" spans="2:2" ht="27">
      <c r="B881" s="5"/>
    </row>
    <row r="882" spans="2:2" ht="27">
      <c r="B882" s="5"/>
    </row>
    <row r="883" spans="2:2" ht="27">
      <c r="B883" s="5"/>
    </row>
    <row r="884" spans="2:2" ht="27">
      <c r="B884" s="5"/>
    </row>
    <row r="885" spans="2:2" ht="27">
      <c r="B885" s="5"/>
    </row>
    <row r="886" spans="2:2" ht="27">
      <c r="B886" s="5"/>
    </row>
    <row r="887" spans="2:2" ht="27">
      <c r="B887" s="5"/>
    </row>
    <row r="888" spans="2:2" ht="27">
      <c r="B888" s="5"/>
    </row>
    <row r="889" spans="2:2" ht="27">
      <c r="B889" s="5"/>
    </row>
    <row r="890" spans="2:2" ht="27">
      <c r="B890" s="5"/>
    </row>
    <row r="891" spans="2:2" ht="27">
      <c r="B891" s="5"/>
    </row>
    <row r="892" spans="2:2" ht="27">
      <c r="B892" s="5"/>
    </row>
    <row r="893" spans="2:2" ht="27">
      <c r="B893" s="5"/>
    </row>
    <row r="894" spans="2:2" ht="27">
      <c r="B894" s="5"/>
    </row>
    <row r="895" spans="2:2" ht="27">
      <c r="B895" s="5"/>
    </row>
    <row r="896" spans="2:2" ht="27">
      <c r="B896" s="5"/>
    </row>
    <row r="897" spans="2:2" ht="27">
      <c r="B897" s="5"/>
    </row>
    <row r="898" spans="2:2" ht="27">
      <c r="B898" s="5"/>
    </row>
    <row r="899" spans="2:2" ht="27">
      <c r="B899" s="5"/>
    </row>
    <row r="900" spans="2:2" ht="27">
      <c r="B900" s="5"/>
    </row>
    <row r="901" spans="2:2" ht="27">
      <c r="B901" s="5"/>
    </row>
    <row r="902" spans="2:2" ht="27">
      <c r="B902" s="5"/>
    </row>
    <row r="903" spans="2:2" ht="27">
      <c r="B903" s="5"/>
    </row>
    <row r="904" spans="2:2" ht="27">
      <c r="B904" s="5"/>
    </row>
    <row r="905" spans="2:2" ht="27">
      <c r="B905" s="5"/>
    </row>
    <row r="906" spans="2:2" ht="27">
      <c r="B906" s="5"/>
    </row>
    <row r="907" spans="2:2" ht="27">
      <c r="B907" s="5"/>
    </row>
    <row r="908" spans="2:2" ht="27">
      <c r="B908" s="5"/>
    </row>
    <row r="909" spans="2:2" ht="27">
      <c r="B909" s="5"/>
    </row>
    <row r="910" spans="2:2" ht="27">
      <c r="B910" s="5"/>
    </row>
    <row r="911" spans="2:2" ht="27">
      <c r="B911" s="5"/>
    </row>
    <row r="912" spans="2:2" ht="27">
      <c r="B912" s="5"/>
    </row>
    <row r="913" spans="2:2" ht="27">
      <c r="B913" s="5"/>
    </row>
    <row r="914" spans="2:2" ht="27">
      <c r="B914" s="5"/>
    </row>
    <row r="915" spans="2:2" ht="27">
      <c r="B915" s="5"/>
    </row>
    <row r="916" spans="2:2" ht="27">
      <c r="B916" s="5"/>
    </row>
    <row r="917" spans="2:2" ht="27">
      <c r="B917" s="5"/>
    </row>
    <row r="918" spans="2:2" ht="27">
      <c r="B918" s="5"/>
    </row>
    <row r="919" spans="2:2" ht="27">
      <c r="B919" s="5"/>
    </row>
    <row r="920" spans="2:2" ht="27">
      <c r="B920" s="5"/>
    </row>
    <row r="921" spans="2:2" ht="27">
      <c r="B921" s="5"/>
    </row>
    <row r="922" spans="2:2" ht="27">
      <c r="B922" s="5"/>
    </row>
    <row r="923" spans="2:2" ht="27">
      <c r="B923" s="5"/>
    </row>
    <row r="924" spans="2:2" ht="27">
      <c r="B924" s="5"/>
    </row>
    <row r="925" spans="2:2" ht="27">
      <c r="B925" s="5"/>
    </row>
    <row r="926" spans="2:2" ht="27">
      <c r="B926" s="5"/>
    </row>
    <row r="927" spans="2:2" ht="27">
      <c r="B927" s="5"/>
    </row>
    <row r="928" spans="2:2" ht="27">
      <c r="B928" s="5"/>
    </row>
    <row r="929" spans="2:2" ht="27">
      <c r="B929" s="5"/>
    </row>
    <row r="930" spans="2:2" ht="27">
      <c r="B930" s="5"/>
    </row>
    <row r="931" spans="2:2" ht="27">
      <c r="B931" s="5"/>
    </row>
    <row r="932" spans="2:2" ht="27">
      <c r="B932" s="5"/>
    </row>
    <row r="933" spans="2:2" ht="27">
      <c r="B933" s="5"/>
    </row>
    <row r="934" spans="2:2" ht="27">
      <c r="B934" s="5"/>
    </row>
    <row r="935" spans="2:2" ht="27">
      <c r="B935" s="5"/>
    </row>
    <row r="936" spans="2:2" ht="27">
      <c r="B936" s="5"/>
    </row>
    <row r="937" spans="2:2" ht="27">
      <c r="B937" s="5"/>
    </row>
    <row r="938" spans="2:2" ht="27">
      <c r="B938" s="5"/>
    </row>
    <row r="939" spans="2:2" ht="27">
      <c r="B939" s="5"/>
    </row>
    <row r="940" spans="2:2" ht="27">
      <c r="B940" s="5"/>
    </row>
    <row r="941" spans="2:2" ht="27">
      <c r="B941" s="5"/>
    </row>
    <row r="942" spans="2:2" ht="27">
      <c r="B942" s="5"/>
    </row>
    <row r="943" spans="2:2" ht="27">
      <c r="B943" s="5"/>
    </row>
    <row r="944" spans="2:2" ht="27">
      <c r="B944" s="5"/>
    </row>
    <row r="945" spans="2:2" ht="27">
      <c r="B945" s="5"/>
    </row>
    <row r="946" spans="2:2" ht="27">
      <c r="B946" s="5"/>
    </row>
    <row r="947" spans="2:2" ht="27">
      <c r="B947" s="5"/>
    </row>
    <row r="948" spans="2:2" ht="27">
      <c r="B948" s="5"/>
    </row>
    <row r="949" spans="2:2" ht="27">
      <c r="B949" s="5"/>
    </row>
    <row r="950" spans="2:2" ht="27">
      <c r="B950" s="5"/>
    </row>
    <row r="951" spans="2:2" ht="27">
      <c r="B951" s="5"/>
    </row>
    <row r="952" spans="2:2" ht="27">
      <c r="B952" s="5"/>
    </row>
    <row r="953" spans="2:2" ht="27">
      <c r="B953" s="5"/>
    </row>
    <row r="954" spans="2:2" ht="27">
      <c r="B954" s="5"/>
    </row>
    <row r="955" spans="2:2" ht="27">
      <c r="B955" s="5"/>
    </row>
    <row r="956" spans="2:2" ht="27">
      <c r="B956" s="5"/>
    </row>
    <row r="957" spans="2:2" ht="27">
      <c r="B957" s="5"/>
    </row>
    <row r="958" spans="2:2" ht="27">
      <c r="B958" s="5"/>
    </row>
    <row r="959" spans="2:2" ht="27">
      <c r="B959" s="5"/>
    </row>
    <row r="960" spans="2:2" ht="27">
      <c r="B960" s="5"/>
    </row>
    <row r="961" spans="2:2" ht="27">
      <c r="B961" s="5"/>
    </row>
    <row r="962" spans="2:2" ht="27">
      <c r="B962" s="5"/>
    </row>
    <row r="963" spans="2:2" ht="27">
      <c r="B963" s="5"/>
    </row>
    <row r="964" spans="2:2" ht="27">
      <c r="B964" s="5"/>
    </row>
    <row r="965" spans="2:2" ht="27">
      <c r="B965" s="5"/>
    </row>
    <row r="966" spans="2:2" ht="27">
      <c r="B966" s="5"/>
    </row>
    <row r="967" spans="2:2" ht="27">
      <c r="B967" s="5"/>
    </row>
    <row r="968" spans="2:2" ht="27">
      <c r="B968" s="5"/>
    </row>
    <row r="969" spans="2:2" ht="27">
      <c r="B969" s="5"/>
    </row>
    <row r="970" spans="2:2" ht="27">
      <c r="B970" s="5"/>
    </row>
    <row r="971" spans="2:2" ht="27">
      <c r="B971" s="5"/>
    </row>
    <row r="972" spans="2:2" ht="27">
      <c r="B972" s="5"/>
    </row>
    <row r="973" spans="2:2" ht="27">
      <c r="B973" s="5"/>
    </row>
    <row r="974" spans="2:2" ht="27">
      <c r="B974" s="5"/>
    </row>
    <row r="975" spans="2:2" ht="27">
      <c r="B975" s="5"/>
    </row>
    <row r="976" spans="2:2" ht="27">
      <c r="B976" s="5"/>
    </row>
    <row r="977" spans="2:2" ht="27">
      <c r="B977" s="5"/>
    </row>
    <row r="978" spans="2:2" ht="27">
      <c r="B978" s="5"/>
    </row>
    <row r="979" spans="2:2" ht="27">
      <c r="B979" s="5"/>
    </row>
    <row r="980" spans="2:2" ht="27">
      <c r="B980" s="5"/>
    </row>
    <row r="981" spans="2:2" ht="27">
      <c r="B981" s="5"/>
    </row>
    <row r="982" spans="2:2" ht="27">
      <c r="B982" s="5"/>
    </row>
    <row r="983" spans="2:2" ht="27">
      <c r="B983" s="5"/>
    </row>
    <row r="984" spans="2:2" ht="27">
      <c r="B984" s="5"/>
    </row>
    <row r="985" spans="2:2" ht="27">
      <c r="B985" s="5"/>
    </row>
    <row r="986" spans="2:2" ht="27">
      <c r="B986" s="5"/>
    </row>
    <row r="987" spans="2:2" ht="27">
      <c r="B987" s="5"/>
    </row>
    <row r="988" spans="2:2" ht="27">
      <c r="B988" s="5"/>
    </row>
    <row r="989" spans="2:2" ht="27">
      <c r="B989" s="5"/>
    </row>
    <row r="990" spans="2:2" ht="27">
      <c r="B990" s="5"/>
    </row>
    <row r="991" spans="2:2" ht="27">
      <c r="B991" s="5"/>
    </row>
    <row r="992" spans="2:2" ht="27">
      <c r="B992" s="5"/>
    </row>
    <row r="993" spans="2:2" ht="27">
      <c r="B993" s="5"/>
    </row>
    <row r="994" spans="2:2" ht="27">
      <c r="B994" s="5"/>
    </row>
    <row r="995" spans="2:2" ht="27">
      <c r="B995" s="5"/>
    </row>
    <row r="996" spans="2:2" ht="27">
      <c r="B996" s="5"/>
    </row>
    <row r="997" spans="2:2" ht="27">
      <c r="B997" s="5"/>
    </row>
    <row r="998" spans="2:2" ht="27">
      <c r="B998" s="5"/>
    </row>
    <row r="999" spans="2:2" ht="27">
      <c r="B999" s="5"/>
    </row>
    <row r="1000" spans="2:2" ht="27">
      <c r="B1000" s="5"/>
    </row>
    <row r="1001" spans="2:2" ht="27">
      <c r="B1001" s="5"/>
    </row>
  </sheetData>
  <sheetProtection algorithmName="SHA-512" hashValue="ju09RV0niCsQBqEbi0QlSyXLyLtKFXm8QtBHsYkeC5JpvhEh8SdnHdbc8T0SqxUu6umEDIi5QmWbs2kmCjpq7w==" saltValue="SCb3mYoFB2qTb7KipnAf4g==" spinCount="100000" sheet="1" objects="1" scenarios="1"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 xr:uid="{00000000-0004-0000-0100-000000000000}"/>
    <hyperlink ref="B8" location="'1. Liczba deklaracji'!A1" tooltip="Umowy ubezpieczenia - trend" display="1. Liczba deklaracji" xr:uid="{00000000-0004-0000-0100-000001000000}"/>
    <hyperlink ref="B9" location="'2. Umowy OT'!A1" tooltip="Szkody - trend" display="2. Liczba umów OT" xr:uid="{00000000-0004-0000-0100-000002000000}"/>
    <hyperlink ref="B11" location="'4. Umowy i Podróżni PUNPUT'!A1" tooltip="Szkody - trend" display="4. Liczba umów i podróżnych PUNPUT" xr:uid="{00000000-0004-0000-0100-000003000000}"/>
    <hyperlink ref="B12" location="'5. Liczba umów na miesiąc'!A1" tooltip="Szkody - trend" display="5. Liczba umów w podziale na miesiące" xr:uid="{00000000-0004-0000-0100-000004000000}"/>
    <hyperlink ref="B13" location="'6. Niewypłacalności'!A1" tooltip="Szkody - trend" display="6. Niewypłacalności" xr:uid="{00000000-0004-0000-0100-000005000000}"/>
    <hyperlink ref="B10" location="'3. Podróżni OT'!A1" tooltip="Szkody - trend" display="3. Liczba podróżnych OT" xr:uid="{00000000-0004-0000-0100-000006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016"/>
  <sheetViews>
    <sheetView zoomScale="90" zoomScaleNormal="90" workbookViewId="0">
      <selection activeCell="B63" sqref="B63"/>
    </sheetView>
  </sheetViews>
  <sheetFormatPr defaultColWidth="9.140625" defaultRowHeight="15"/>
  <cols>
    <col min="1" max="1" width="9.140625" style="2"/>
    <col min="2" max="2" width="188.7109375" style="2" customWidth="1"/>
    <col min="3" max="16384" width="9.14062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7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25" customHeight="1">
      <c r="A4" s="1"/>
      <c r="B4" s="58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4.25" customHeight="1">
      <c r="A5" s="1"/>
      <c r="B5" s="5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10.25">
      <c r="A6" s="1"/>
      <c r="B6" s="59" t="s">
        <v>86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24.75" customHeight="1">
      <c r="A7" s="1"/>
      <c r="B7" s="59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30" customHeight="1">
      <c r="A8" s="1"/>
      <c r="B8" s="59" t="s">
        <v>7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34.5" customHeight="1">
      <c r="A9" s="1"/>
      <c r="B9" s="60" t="s">
        <v>250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15.75" customHeight="1">
      <c r="A10" s="1"/>
      <c r="B10" s="59" t="s">
        <v>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.75" customHeight="1">
      <c r="A11" s="1"/>
      <c r="B11" s="59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64" t="s">
        <v>87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61" t="s">
        <v>74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 customHeight="1">
      <c r="A14" s="1"/>
      <c r="B14" s="62" t="s">
        <v>75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 customHeight="1">
      <c r="A15" s="1"/>
      <c r="B15" s="63" t="s">
        <v>76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31.5" customHeight="1">
      <c r="A16" s="1"/>
      <c r="B16" s="62" t="s">
        <v>77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.75" customHeight="1">
      <c r="A17" s="1"/>
      <c r="B17" s="59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15.75" customHeight="1">
      <c r="A18" s="1"/>
      <c r="B18" s="59" t="s">
        <v>88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15.75" customHeight="1">
      <c r="A19" s="1"/>
      <c r="B19" s="62" t="s">
        <v>55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5.75" customHeight="1">
      <c r="A20" s="1"/>
      <c r="B20" s="62" t="s">
        <v>56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.75" customHeight="1">
      <c r="A21" s="1"/>
      <c r="B21" s="62" t="s">
        <v>66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5.75" customHeight="1">
      <c r="A22" s="1"/>
      <c r="B22" s="62" t="s">
        <v>67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.75" customHeight="1">
      <c r="A23" s="1"/>
      <c r="B23" s="62" t="s">
        <v>68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5.75" customHeight="1">
      <c r="A24" s="1"/>
      <c r="B24" s="62" t="s">
        <v>57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31.5" customHeight="1">
      <c r="A25" s="1"/>
      <c r="B25" s="62" t="s">
        <v>58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5.75" customHeight="1">
      <c r="A26" s="1"/>
      <c r="B26" s="62" t="s">
        <v>89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15.75" customHeight="1">
      <c r="A27" s="1"/>
      <c r="B27" s="62" t="s">
        <v>59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15.75" customHeight="1">
      <c r="A28" s="1"/>
      <c r="B28" s="62" t="s">
        <v>60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5.75" customHeight="1">
      <c r="A29" s="1"/>
      <c r="B29" s="62" t="s">
        <v>61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5.75" customHeight="1">
      <c r="A30" s="1"/>
      <c r="B30" s="62" t="s">
        <v>62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31.5" customHeight="1">
      <c r="A31" s="1"/>
      <c r="B31" s="62" t="s">
        <v>69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5.75" customHeight="1">
      <c r="A32" s="1"/>
      <c r="B32" s="62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47.25">
      <c r="A33" s="1"/>
      <c r="B33" s="61" t="s">
        <v>90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47.25">
      <c r="A34" s="1"/>
      <c r="B34" s="61" t="s">
        <v>91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  <row r="1002" spans="1:5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</row>
    <row r="1003" spans="1:5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</row>
    <row r="1004" spans="1:5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</row>
    <row r="1005" spans="1:5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</row>
    <row r="1006" spans="1:5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</row>
    <row r="1007" spans="1:5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</row>
    <row r="1008" spans="1:5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</row>
    <row r="1009" spans="1:5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</row>
    <row r="1010" spans="1:5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</row>
    <row r="1011" spans="1:5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</row>
    <row r="1012" spans="1:5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</row>
    <row r="1013" spans="1:5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</row>
    <row r="1014" spans="1:5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</row>
    <row r="1015" spans="1:5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</row>
    <row r="1016" spans="1:5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</row>
  </sheetData>
  <sheetProtection algorithmName="SHA-512" hashValue="uh8UEURTtGDJph++dXgPtGvrTOIDdl5ZKmb0RYi+oUTAuuopB7ZYlGqb1T7npBy0jH95aquLADPhUfstHj0llg==" saltValue="HRSw4xbe1hvCEXLT7RdZYA==" spinCount="100000" sheet="1" objects="1" scenarios="1" formatCells="0" formatColumns="0" formatRows="0" insertColumns="0" insertRows="0" insertHyperlinks="0" deleteColumns="0" deleteRows="0" sort="0" autoFilter="0" pivotTables="0"/>
  <hyperlinks>
    <hyperlink ref="B2" location="'Spis treści'!A1" tooltip="Powrót do spisu treści" display="Powrót do spisu treści" xr:uid="{00000000-0004-0000-0200-000000000000}"/>
  </hyperlinks>
  <pageMargins left="0.7" right="0.7" top="0.75" bottom="0.7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FE95B-F11A-455F-8F69-1B40831CFDD4}">
  <dimension ref="A2:P40"/>
  <sheetViews>
    <sheetView showGridLines="0" zoomScale="85" zoomScaleNormal="85" workbookViewId="0">
      <selection activeCell="C49" sqref="C49"/>
    </sheetView>
  </sheetViews>
  <sheetFormatPr defaultColWidth="9.140625" defaultRowHeight="15"/>
  <cols>
    <col min="1" max="1" width="9.140625" style="131"/>
    <col min="2" max="2" width="12.140625" style="131" customWidth="1"/>
    <col min="3" max="6" width="25.7109375" style="131" customWidth="1"/>
    <col min="7" max="7" width="9.140625" style="131" customWidth="1"/>
    <col min="8" max="21" width="9.140625" style="131"/>
    <col min="22" max="23" width="9.28515625" style="131" customWidth="1"/>
    <col min="24" max="16384" width="9.140625" style="131"/>
  </cols>
  <sheetData>
    <row r="2" spans="2:10">
      <c r="B2" s="7" t="s">
        <v>5</v>
      </c>
      <c r="J2" s="132"/>
    </row>
    <row r="4" spans="2:10">
      <c r="B4" s="133" t="s">
        <v>105</v>
      </c>
    </row>
    <row r="5" spans="2:10">
      <c r="B5" s="133"/>
    </row>
    <row r="6" spans="2:10">
      <c r="C6" s="161" t="s">
        <v>47</v>
      </c>
      <c r="D6" s="163" t="s">
        <v>48</v>
      </c>
      <c r="E6" s="163" t="s">
        <v>49</v>
      </c>
      <c r="F6" s="165" t="s">
        <v>50</v>
      </c>
    </row>
    <row r="7" spans="2:10">
      <c r="C7" s="162"/>
      <c r="D7" s="164"/>
      <c r="E7" s="164"/>
      <c r="F7" s="166"/>
    </row>
    <row r="8" spans="2:10">
      <c r="B8" s="134">
        <v>2017</v>
      </c>
      <c r="C8" s="135">
        <v>11215</v>
      </c>
      <c r="D8" s="135">
        <v>11627</v>
      </c>
      <c r="E8" s="135">
        <v>11728</v>
      </c>
      <c r="F8" s="136">
        <v>11645</v>
      </c>
      <c r="G8" s="137"/>
      <c r="H8" s="138"/>
    </row>
    <row r="9" spans="2:10">
      <c r="B9" s="134">
        <v>2018</v>
      </c>
      <c r="C9" s="136">
        <v>11733</v>
      </c>
      <c r="D9" s="139">
        <v>12210</v>
      </c>
      <c r="E9" s="139">
        <v>12337</v>
      </c>
      <c r="F9" s="140">
        <v>12224</v>
      </c>
    </row>
    <row r="10" spans="2:10">
      <c r="B10" s="134">
        <v>2019</v>
      </c>
      <c r="C10" s="136">
        <v>12412</v>
      </c>
      <c r="D10" s="139">
        <v>12687</v>
      </c>
      <c r="E10" s="139">
        <v>12744</v>
      </c>
      <c r="F10" s="140">
        <v>12605</v>
      </c>
    </row>
    <row r="11" spans="2:10">
      <c r="B11" s="141">
        <v>2020</v>
      </c>
      <c r="C11" s="136">
        <v>12558</v>
      </c>
      <c r="D11" s="139">
        <v>11842</v>
      </c>
      <c r="E11" s="139">
        <v>11774</v>
      </c>
      <c r="F11" s="140">
        <v>11308</v>
      </c>
      <c r="G11" s="138"/>
    </row>
    <row r="12" spans="2:10">
      <c r="B12" s="141">
        <v>2021</v>
      </c>
      <c r="C12" s="136">
        <v>10900</v>
      </c>
      <c r="D12" s="139">
        <v>11109</v>
      </c>
      <c r="E12" s="139">
        <v>11622</v>
      </c>
      <c r="F12" s="140">
        <v>11561</v>
      </c>
      <c r="G12" s="138"/>
    </row>
    <row r="13" spans="2:10">
      <c r="B13" s="141">
        <v>2022</v>
      </c>
      <c r="C13" s="136">
        <v>11611</v>
      </c>
      <c r="D13" s="139">
        <v>11951</v>
      </c>
      <c r="E13" s="139">
        <v>11981</v>
      </c>
      <c r="F13" s="140">
        <v>9772</v>
      </c>
    </row>
    <row r="16" spans="2:10">
      <c r="B16" s="133" t="s">
        <v>106</v>
      </c>
    </row>
    <row r="17" spans="1:16" s="142" customFormat="1">
      <c r="A17" s="132"/>
      <c r="B17" s="143" t="s">
        <v>107</v>
      </c>
      <c r="C17" s="104">
        <v>1</v>
      </c>
      <c r="D17" s="105">
        <f>D10/C10</f>
        <v>1.0221559780857234</v>
      </c>
      <c r="E17" s="105">
        <f>E10/D10</f>
        <v>1.0044927878931189</v>
      </c>
      <c r="F17" s="105">
        <f>F10/E10</f>
        <v>0.98909290646578785</v>
      </c>
    </row>
    <row r="18" spans="1:16" s="142" customFormat="1">
      <c r="A18" s="132"/>
      <c r="B18" s="142" t="s">
        <v>199</v>
      </c>
      <c r="C18" s="104">
        <v>1</v>
      </c>
      <c r="D18" s="105">
        <f t="shared" ref="D18:F18" si="0">D11/C11</f>
        <v>0.9429845516802039</v>
      </c>
      <c r="E18" s="105">
        <f t="shared" si="0"/>
        <v>0.99425772673534873</v>
      </c>
      <c r="F18" s="105">
        <f t="shared" si="0"/>
        <v>0.96042126719891285</v>
      </c>
    </row>
    <row r="19" spans="1:16" s="142" customFormat="1">
      <c r="A19" s="132"/>
      <c r="B19" s="143" t="s">
        <v>232</v>
      </c>
      <c r="C19" s="104">
        <v>1</v>
      </c>
      <c r="D19" s="105">
        <f t="shared" ref="D19:F19" si="1">D12/C12</f>
        <v>1.0191743119266055</v>
      </c>
      <c r="E19" s="105">
        <f t="shared" si="1"/>
        <v>1.0461787739670538</v>
      </c>
      <c r="F19" s="105">
        <f t="shared" si="1"/>
        <v>0.99475133367750812</v>
      </c>
    </row>
    <row r="20" spans="1:16">
      <c r="A20" s="132"/>
      <c r="B20" s="142" t="s">
        <v>244</v>
      </c>
      <c r="C20" s="104">
        <v>1</v>
      </c>
      <c r="D20" s="105">
        <f t="shared" ref="D20" si="2">D13/C13</f>
        <v>1.0292825768667642</v>
      </c>
      <c r="E20" s="105">
        <f>E13/D13</f>
        <v>1.0025102501882688</v>
      </c>
      <c r="F20" s="132"/>
      <c r="G20" s="132"/>
      <c r="H20" s="132"/>
      <c r="I20" s="132"/>
      <c r="J20" s="132"/>
      <c r="K20" s="132"/>
      <c r="L20" s="132"/>
      <c r="M20" s="132"/>
      <c r="N20" s="132"/>
      <c r="O20" s="132"/>
      <c r="P20" s="132"/>
    </row>
    <row r="21" spans="1:16">
      <c r="A21" s="132"/>
      <c r="B21" s="142"/>
      <c r="C21" s="142"/>
      <c r="D21" s="142"/>
      <c r="E21" s="142"/>
      <c r="F21" s="132"/>
      <c r="G21" s="132"/>
      <c r="H21" s="142"/>
      <c r="I21" s="142"/>
      <c r="J21" s="142"/>
      <c r="K21" s="142"/>
      <c r="L21" s="142"/>
      <c r="M21" s="142"/>
      <c r="N21" s="142"/>
      <c r="O21" s="142"/>
      <c r="P21" s="132"/>
    </row>
    <row r="22" spans="1:16">
      <c r="A22" s="132"/>
      <c r="B22" s="132"/>
      <c r="C22" s="132"/>
      <c r="D22" s="132"/>
      <c r="E22" s="132"/>
      <c r="F22" s="132"/>
      <c r="G22" s="132"/>
      <c r="H22" s="142"/>
      <c r="I22" s="142"/>
      <c r="J22" s="142"/>
      <c r="K22" s="142"/>
      <c r="L22" s="142"/>
      <c r="M22" s="142"/>
      <c r="N22" s="142"/>
      <c r="O22" s="142"/>
      <c r="P22" s="132"/>
    </row>
    <row r="23" spans="1:16">
      <c r="A23" s="132"/>
      <c r="B23" s="132"/>
      <c r="C23" s="132"/>
      <c r="D23" s="132"/>
      <c r="E23" s="132"/>
      <c r="F23" s="132"/>
      <c r="G23" s="132"/>
      <c r="H23" s="142"/>
      <c r="I23" s="144" t="s">
        <v>9</v>
      </c>
      <c r="J23" s="144" t="s">
        <v>10</v>
      </c>
      <c r="K23" s="144" t="s">
        <v>11</v>
      </c>
      <c r="L23" s="144" t="s">
        <v>12</v>
      </c>
      <c r="M23" s="144" t="s">
        <v>25</v>
      </c>
      <c r="N23" s="142"/>
      <c r="O23" s="142"/>
      <c r="P23" s="132"/>
    </row>
    <row r="24" spans="1:16">
      <c r="A24" s="132"/>
      <c r="B24" s="132"/>
      <c r="C24" s="132"/>
      <c r="D24" s="132"/>
      <c r="E24" s="132"/>
      <c r="F24" s="132"/>
      <c r="G24" s="132"/>
      <c r="H24" s="142"/>
      <c r="I24" s="142">
        <v>10981</v>
      </c>
      <c r="J24" s="142">
        <v>11174</v>
      </c>
      <c r="K24" s="142">
        <v>11123</v>
      </c>
      <c r="L24" s="142">
        <v>10900</v>
      </c>
      <c r="M24" s="142">
        <v>10670</v>
      </c>
      <c r="N24" s="142"/>
      <c r="O24" s="142"/>
      <c r="P24" s="132"/>
    </row>
    <row r="25" spans="1:16">
      <c r="A25" s="132"/>
      <c r="B25" s="132"/>
      <c r="C25" s="132"/>
      <c r="D25" s="132"/>
      <c r="E25" s="132"/>
      <c r="F25" s="132"/>
      <c r="G25" s="132"/>
      <c r="H25" s="142"/>
      <c r="I25" s="142"/>
      <c r="J25" s="142" t="str">
        <f>CONCATENATE(J23,"/",I23)</f>
        <v>Q2 2017/Q1 2017</v>
      </c>
      <c r="K25" s="142" t="str">
        <f>CONCATENATE(K23,"/",J23)</f>
        <v>Q3 2017/Q2 2017</v>
      </c>
      <c r="L25" s="142" t="str">
        <f>CONCATENATE(L23,"/",K23)</f>
        <v>Q4 2017/Q3 2017</v>
      </c>
      <c r="M25" s="142" t="str">
        <f>CONCATENATE(M23,"/",L23)</f>
        <v>Q1 2018/Q4 2017</v>
      </c>
      <c r="N25" s="142"/>
      <c r="O25" s="142"/>
      <c r="P25" s="132"/>
    </row>
    <row r="26" spans="1:16">
      <c r="A26" s="132"/>
      <c r="B26" s="132"/>
      <c r="C26" s="132"/>
      <c r="D26" s="132"/>
      <c r="E26" s="132"/>
      <c r="F26" s="132"/>
      <c r="G26" s="132"/>
      <c r="H26" s="142"/>
      <c r="I26" s="145">
        <v>1</v>
      </c>
      <c r="J26" s="146">
        <f>J24/I24</f>
        <v>1.0175758127675074</v>
      </c>
      <c r="K26" s="146">
        <f>K24/J24</f>
        <v>0.99543583318417761</v>
      </c>
      <c r="L26" s="146">
        <f>L24/K24</f>
        <v>0.97995145194641731</v>
      </c>
      <c r="M26" s="146">
        <f>M24/L24</f>
        <v>0.97889908256880731</v>
      </c>
      <c r="N26" s="142"/>
      <c r="O26" s="142"/>
      <c r="P26" s="132"/>
    </row>
    <row r="27" spans="1:16">
      <c r="A27" s="132"/>
      <c r="B27" s="132"/>
      <c r="C27" s="132"/>
      <c r="D27" s="132"/>
      <c r="E27" s="132"/>
      <c r="F27" s="132"/>
      <c r="G27" s="132"/>
      <c r="H27" s="142"/>
      <c r="I27" s="142">
        <f>I24/4*3</f>
        <v>8235.75</v>
      </c>
      <c r="J27" s="142">
        <f>J24/4*3</f>
        <v>8380.5</v>
      </c>
      <c r="K27" s="142">
        <f>K24/4*3</f>
        <v>8342.25</v>
      </c>
      <c r="L27" s="142">
        <f>L24/4*3</f>
        <v>8175</v>
      </c>
      <c r="M27" s="142">
        <f>M24/4*3</f>
        <v>8002.5</v>
      </c>
      <c r="N27" s="142"/>
      <c r="O27" s="142"/>
      <c r="P27" s="132"/>
    </row>
    <row r="28" spans="1:16">
      <c r="A28" s="132"/>
      <c r="B28" s="132"/>
      <c r="C28" s="132"/>
      <c r="D28" s="132"/>
      <c r="E28" s="132"/>
      <c r="F28" s="132"/>
      <c r="G28" s="132"/>
      <c r="H28" s="142"/>
      <c r="I28" s="142"/>
      <c r="J28" s="142"/>
      <c r="K28" s="142"/>
      <c r="L28" s="142"/>
      <c r="M28" s="142"/>
      <c r="N28" s="142"/>
      <c r="O28" s="142"/>
      <c r="P28" s="132"/>
    </row>
    <row r="29" spans="1:16">
      <c r="A29" s="132"/>
      <c r="B29" s="132"/>
      <c r="C29" s="132"/>
      <c r="D29" s="132"/>
      <c r="E29" s="132"/>
      <c r="F29" s="132"/>
      <c r="G29" s="132"/>
      <c r="H29" s="142"/>
      <c r="I29" s="142"/>
      <c r="J29" s="142"/>
      <c r="K29" s="142"/>
      <c r="L29" s="142"/>
      <c r="M29" s="142"/>
      <c r="N29" s="142"/>
      <c r="O29" s="142"/>
      <c r="P29" s="132"/>
    </row>
    <row r="30" spans="1:16">
      <c r="A30" s="132"/>
      <c r="B30" s="132"/>
      <c r="C30" s="132"/>
      <c r="D30" s="132"/>
      <c r="E30" s="132"/>
      <c r="F30" s="132"/>
      <c r="G30" s="132"/>
      <c r="H30" s="142"/>
      <c r="I30" s="142"/>
      <c r="J30" s="142"/>
      <c r="K30" s="142"/>
      <c r="L30" s="142"/>
      <c r="M30" s="142"/>
      <c r="N30" s="142"/>
      <c r="O30" s="142"/>
      <c r="P30" s="132"/>
    </row>
    <row r="31" spans="1:16">
      <c r="A31" s="132"/>
      <c r="B31" s="132"/>
      <c r="C31" s="132"/>
      <c r="D31" s="132"/>
      <c r="E31" s="132"/>
      <c r="F31" s="132"/>
      <c r="G31" s="132"/>
      <c r="H31" s="142"/>
      <c r="I31" s="142"/>
      <c r="J31" s="142"/>
      <c r="K31" s="142"/>
      <c r="L31" s="142"/>
      <c r="M31" s="142"/>
      <c r="N31" s="142"/>
      <c r="O31" s="142"/>
      <c r="P31" s="132"/>
    </row>
    <row r="32" spans="1:16">
      <c r="A32" s="132"/>
      <c r="B32" s="132"/>
      <c r="C32" s="132"/>
      <c r="D32" s="132"/>
      <c r="E32" s="132"/>
      <c r="F32" s="132"/>
      <c r="G32" s="132"/>
      <c r="H32" s="142"/>
      <c r="I32" s="142"/>
      <c r="J32" s="142"/>
      <c r="K32" s="142"/>
      <c r="L32" s="142"/>
      <c r="M32" s="142"/>
      <c r="N32" s="142"/>
      <c r="O32" s="142"/>
      <c r="P32" s="132"/>
    </row>
    <row r="33" spans="1:16">
      <c r="A33" s="132"/>
      <c r="B33" s="132"/>
      <c r="C33" s="132"/>
      <c r="D33" s="132"/>
      <c r="E33" s="132"/>
      <c r="F33" s="132"/>
      <c r="G33" s="132"/>
      <c r="H33" s="132"/>
      <c r="I33" s="132"/>
      <c r="J33" s="132"/>
      <c r="K33" s="132"/>
      <c r="L33" s="132"/>
      <c r="M33" s="132"/>
      <c r="N33" s="132"/>
      <c r="O33" s="132"/>
      <c r="P33" s="132"/>
    </row>
    <row r="34" spans="1:16">
      <c r="A34" s="132"/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</row>
    <row r="35" spans="1:16">
      <c r="A35" s="132"/>
      <c r="B35" s="132"/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2"/>
    </row>
    <row r="36" spans="1:16">
      <c r="A36" s="132"/>
      <c r="B36" s="132"/>
      <c r="C36" s="132"/>
      <c r="D36" s="132"/>
      <c r="E36" s="132"/>
      <c r="F36" s="132"/>
    </row>
    <row r="37" spans="1:16">
      <c r="A37" s="132"/>
      <c r="B37" s="132"/>
      <c r="C37" s="132"/>
      <c r="D37" s="132"/>
      <c r="E37" s="132"/>
      <c r="F37" s="132"/>
    </row>
    <row r="38" spans="1:16">
      <c r="A38" s="132"/>
      <c r="B38" s="132"/>
      <c r="C38" s="132"/>
      <c r="D38" s="132"/>
      <c r="E38" s="132"/>
      <c r="F38" s="132"/>
    </row>
    <row r="39" spans="1:16">
      <c r="A39" s="132"/>
      <c r="B39" s="132"/>
      <c r="C39" s="132"/>
      <c r="D39" s="132"/>
      <c r="E39" s="132"/>
      <c r="F39" s="132"/>
    </row>
    <row r="40" spans="1:16">
      <c r="A40" s="132"/>
      <c r="B40" s="132"/>
      <c r="C40" s="132"/>
      <c r="D40" s="132"/>
      <c r="E40" s="132"/>
      <c r="F40" s="132"/>
    </row>
  </sheetData>
  <sheetProtection algorithmName="SHA-512" hashValue="LU19Haaiz1eZ1Syt//aGDv4X0vnWA5K/+T3/GWWlriqS20SCArARBRIWSh+6NpgG25punUQ+yVfp/u59kw4LfQ==" saltValue="wlzE8f8O5zOdAGdbJLxeTw==" spinCount="100000" sheet="1" objects="1" scenarios="1" formatCells="0" formatColumns="0" formatRows="0" insertColumns="0" insertRows="0" insertHyperlinks="0" deleteColumns="0" deleteRows="0" sort="0" autoFilter="0" pivotTables="0"/>
  <mergeCells count="4">
    <mergeCell ref="C6:C7"/>
    <mergeCell ref="D6:D7"/>
    <mergeCell ref="E6:E7"/>
    <mergeCell ref="F6:F7"/>
  </mergeCells>
  <phoneticPr fontId="49" type="noConversion"/>
  <hyperlinks>
    <hyperlink ref="B2" location="'Spis treści'!A1" tooltip="Powrót do spisu treści" display="Powrót do spisu treści" xr:uid="{A81CA275-3083-442C-8E2F-66FCE0EE622E}"/>
  </hyperlinks>
  <pageMargins left="0.7" right="0.7" top="0.75" bottom="0.75" header="0.3" footer="0.3"/>
  <pageSetup paperSize="9" scale="4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47"/>
  <sheetViews>
    <sheetView showGridLines="0" zoomScale="70" zoomScaleNormal="70" workbookViewId="0">
      <selection activeCell="D66" sqref="D66"/>
    </sheetView>
  </sheetViews>
  <sheetFormatPr defaultColWidth="9.140625" defaultRowHeight="15"/>
  <cols>
    <col min="1" max="1" width="9.140625" style="8"/>
    <col min="2" max="2" width="6.28515625" style="8" customWidth="1"/>
    <col min="3" max="3" width="13.28515625" style="8" bestFit="1" customWidth="1"/>
    <col min="4" max="4" width="14.140625" style="8" bestFit="1" customWidth="1"/>
    <col min="5" max="6" width="12.5703125" style="8" bestFit="1" customWidth="1"/>
    <col min="7" max="7" width="13.5703125" style="8" bestFit="1" customWidth="1"/>
    <col min="8" max="8" width="12.5703125" style="8" bestFit="1" customWidth="1"/>
    <col min="9" max="9" width="13.5703125" style="8" bestFit="1" customWidth="1"/>
    <col min="10" max="10" width="12.5703125" style="8" bestFit="1" customWidth="1"/>
    <col min="11" max="11" width="13.5703125" style="8" bestFit="1" customWidth="1"/>
    <col min="12" max="12" width="12.28515625" style="8" customWidth="1"/>
    <col min="13" max="13" width="6.28515625" style="8" customWidth="1"/>
    <col min="14" max="14" width="13.42578125" style="8" customWidth="1"/>
    <col min="15" max="17" width="13.5703125" style="8" customWidth="1"/>
    <col min="18" max="18" width="12.5703125" style="8" customWidth="1"/>
    <col min="19" max="19" width="13.5703125" style="8" customWidth="1"/>
    <col min="20" max="20" width="12.5703125" style="8" customWidth="1"/>
    <col min="21" max="21" width="13.5703125" style="8" customWidth="1"/>
    <col min="22" max="22" width="12.5703125" style="8" customWidth="1"/>
    <col min="23" max="23" width="11.28515625" style="8" customWidth="1"/>
    <col min="24" max="24" width="12.28515625" style="8" customWidth="1"/>
    <col min="25" max="25" width="12.42578125" style="8" bestFit="1" customWidth="1"/>
    <col min="26" max="26" width="10.7109375" style="8" bestFit="1" customWidth="1"/>
    <col min="27" max="27" width="10.7109375" style="8" customWidth="1"/>
    <col min="28" max="28" width="12.42578125" style="8" bestFit="1" customWidth="1"/>
    <col min="29" max="29" width="12.140625" style="8" bestFit="1" customWidth="1"/>
    <col min="30" max="30" width="12.140625" style="8" customWidth="1"/>
    <col min="31" max="31" width="10.7109375" style="8" bestFit="1" customWidth="1"/>
    <col min="32" max="32" width="11.140625" style="8" customWidth="1"/>
    <col min="33" max="16384" width="9.140625" style="8"/>
  </cols>
  <sheetData>
    <row r="1" spans="2:35">
      <c r="AH1" s="101"/>
    </row>
    <row r="2" spans="2:35">
      <c r="B2" s="7" t="s">
        <v>5</v>
      </c>
      <c r="H2" s="75"/>
      <c r="M2" s="9" t="s">
        <v>78</v>
      </c>
      <c r="Q2" s="75"/>
      <c r="U2" s="75"/>
      <c r="Y2" s="75"/>
      <c r="AB2" s="75"/>
      <c r="AG2" s="101"/>
      <c r="AH2" s="101"/>
      <c r="AI2" s="101"/>
    </row>
    <row r="3" spans="2:35">
      <c r="Q3" s="75"/>
      <c r="R3" s="75"/>
      <c r="U3" s="75"/>
      <c r="Y3" s="75"/>
      <c r="AB3" s="75"/>
      <c r="AG3" s="101"/>
      <c r="AH3" s="101"/>
      <c r="AI3" s="101"/>
    </row>
    <row r="4" spans="2:35" ht="15.75" thickBot="1">
      <c r="B4" s="9" t="s">
        <v>80</v>
      </c>
      <c r="N4" s="1"/>
      <c r="O4" s="27" t="s">
        <v>65</v>
      </c>
      <c r="P4" s="27" t="s">
        <v>101</v>
      </c>
      <c r="Q4" s="27" t="s">
        <v>108</v>
      </c>
      <c r="R4" s="27" t="s">
        <v>130</v>
      </c>
      <c r="S4" s="27" t="s">
        <v>134</v>
      </c>
      <c r="T4" s="27" t="s">
        <v>158</v>
      </c>
      <c r="U4" s="27" t="s">
        <v>167</v>
      </c>
      <c r="V4" s="27" t="s">
        <v>168</v>
      </c>
      <c r="W4" s="27" t="s">
        <v>179</v>
      </c>
      <c r="X4" s="27" t="s">
        <v>192</v>
      </c>
      <c r="Y4" s="27" t="s">
        <v>193</v>
      </c>
      <c r="Z4" s="27" t="s">
        <v>200</v>
      </c>
      <c r="AA4" s="27" t="s">
        <v>203</v>
      </c>
      <c r="AB4" s="27" t="s">
        <v>210</v>
      </c>
      <c r="AC4" s="27" t="s">
        <v>233</v>
      </c>
      <c r="AD4" s="27" t="s">
        <v>243</v>
      </c>
      <c r="AE4" s="27" t="s">
        <v>245</v>
      </c>
      <c r="AF4" s="27" t="s">
        <v>247</v>
      </c>
      <c r="AG4" s="101"/>
      <c r="AH4" s="101"/>
      <c r="AI4" s="101"/>
    </row>
    <row r="5" spans="2:35">
      <c r="D5" s="111"/>
      <c r="I5" s="109"/>
      <c r="M5" s="167" t="s">
        <v>24</v>
      </c>
      <c r="N5" s="10" t="s">
        <v>13</v>
      </c>
      <c r="O5" s="17">
        <v>421411</v>
      </c>
      <c r="P5" s="16">
        <v>222475</v>
      </c>
      <c r="Q5" s="16">
        <v>278647</v>
      </c>
      <c r="R5" s="16">
        <v>285882</v>
      </c>
      <c r="S5" s="16">
        <v>435692</v>
      </c>
      <c r="T5" s="16">
        <v>231766</v>
      </c>
      <c r="U5" s="16">
        <v>207268</v>
      </c>
      <c r="V5" s="16">
        <v>64748</v>
      </c>
      <c r="W5" s="16">
        <v>186177</v>
      </c>
      <c r="X5" s="16">
        <v>47447</v>
      </c>
      <c r="Y5" s="16">
        <v>86122</v>
      </c>
      <c r="Z5" s="16">
        <v>269656</v>
      </c>
      <c r="AA5" s="16">
        <v>334247</v>
      </c>
      <c r="AB5" s="16">
        <v>161644</v>
      </c>
      <c r="AC5" s="16">
        <v>216095</v>
      </c>
      <c r="AD5" s="16">
        <v>373744</v>
      </c>
      <c r="AE5" s="16">
        <v>395250</v>
      </c>
      <c r="AF5" s="16">
        <v>210719</v>
      </c>
      <c r="AG5" s="101"/>
      <c r="AH5" s="101"/>
      <c r="AI5" s="101"/>
    </row>
    <row r="6" spans="2:35">
      <c r="C6" s="1"/>
      <c r="D6" s="168" t="s">
        <v>9</v>
      </c>
      <c r="E6" s="168" t="s">
        <v>10</v>
      </c>
      <c r="F6" s="168" t="s">
        <v>11</v>
      </c>
      <c r="G6" s="168" t="s">
        <v>12</v>
      </c>
      <c r="H6" s="168" t="s">
        <v>25</v>
      </c>
      <c r="I6" s="168" t="s">
        <v>73</v>
      </c>
      <c r="M6" s="167"/>
      <c r="N6" s="10" t="s">
        <v>14</v>
      </c>
      <c r="O6" s="17">
        <v>18439</v>
      </c>
      <c r="P6" s="17">
        <v>23739</v>
      </c>
      <c r="Q6" s="17">
        <v>31808</v>
      </c>
      <c r="R6" s="17">
        <v>23358</v>
      </c>
      <c r="S6" s="17">
        <v>26841</v>
      </c>
      <c r="T6" s="17">
        <v>32721</v>
      </c>
      <c r="U6" s="17">
        <v>23218</v>
      </c>
      <c r="V6" s="17">
        <v>3292</v>
      </c>
      <c r="W6" s="17">
        <v>5381</v>
      </c>
      <c r="X6" s="17">
        <v>4284</v>
      </c>
      <c r="Y6" s="17">
        <v>8189</v>
      </c>
      <c r="Z6" s="17">
        <v>12908</v>
      </c>
      <c r="AA6" s="17">
        <v>15841</v>
      </c>
      <c r="AB6" s="17">
        <v>18833</v>
      </c>
      <c r="AC6" s="17">
        <v>23075</v>
      </c>
      <c r="AD6" s="17">
        <v>29964</v>
      </c>
      <c r="AE6" s="17">
        <v>26495</v>
      </c>
      <c r="AF6" s="17">
        <v>29711</v>
      </c>
      <c r="AG6" s="101"/>
      <c r="AH6" s="101"/>
      <c r="AI6" s="101"/>
    </row>
    <row r="7" spans="2:35" ht="15" customHeight="1" thickBot="1">
      <c r="C7" s="1"/>
      <c r="D7" s="169"/>
      <c r="E7" s="169"/>
      <c r="F7" s="169"/>
      <c r="G7" s="169"/>
      <c r="H7" s="169"/>
      <c r="I7" s="169"/>
      <c r="M7" s="167"/>
      <c r="N7" s="10" t="s">
        <v>15</v>
      </c>
      <c r="O7" s="17">
        <v>1041</v>
      </c>
      <c r="P7" s="17">
        <v>1268</v>
      </c>
      <c r="Q7" s="17">
        <v>1853</v>
      </c>
      <c r="R7" s="17">
        <v>1156</v>
      </c>
      <c r="S7" s="17">
        <v>1728</v>
      </c>
      <c r="T7" s="17">
        <v>1504</v>
      </c>
      <c r="U7" s="17">
        <v>1000</v>
      </c>
      <c r="V7" s="17">
        <v>189</v>
      </c>
      <c r="W7" s="17">
        <v>414</v>
      </c>
      <c r="X7" s="17">
        <v>436</v>
      </c>
      <c r="Y7" s="17">
        <v>677</v>
      </c>
      <c r="Z7" s="17">
        <v>670</v>
      </c>
      <c r="AA7" s="17">
        <v>983</v>
      </c>
      <c r="AB7" s="17">
        <v>1088</v>
      </c>
      <c r="AC7" s="17">
        <v>1252</v>
      </c>
      <c r="AD7" s="17">
        <v>1381</v>
      </c>
      <c r="AE7" s="17">
        <v>2245</v>
      </c>
      <c r="AF7" s="17">
        <v>1980</v>
      </c>
      <c r="AG7" s="101"/>
      <c r="AH7" s="101"/>
      <c r="AI7" s="101"/>
    </row>
    <row r="8" spans="2:35">
      <c r="B8" s="172" t="s">
        <v>24</v>
      </c>
      <c r="C8" s="10" t="s">
        <v>13</v>
      </c>
      <c r="D8" s="42">
        <v>174061</v>
      </c>
      <c r="E8" s="43">
        <v>215929</v>
      </c>
      <c r="F8" s="42">
        <v>307370</v>
      </c>
      <c r="G8" s="41">
        <v>209618</v>
      </c>
      <c r="H8" s="16">
        <v>259498</v>
      </c>
      <c r="I8" s="41">
        <v>291188</v>
      </c>
      <c r="M8" s="167"/>
      <c r="N8" s="10" t="s">
        <v>16</v>
      </c>
      <c r="O8" s="17">
        <v>71501</v>
      </c>
      <c r="P8" s="17">
        <v>61168</v>
      </c>
      <c r="Q8" s="17">
        <v>99204</v>
      </c>
      <c r="R8" s="17">
        <v>86912</v>
      </c>
      <c r="S8" s="17">
        <v>76173</v>
      </c>
      <c r="T8" s="17">
        <v>68345</v>
      </c>
      <c r="U8" s="17">
        <v>66411</v>
      </c>
      <c r="V8" s="17">
        <v>7118</v>
      </c>
      <c r="W8" s="17">
        <v>25063</v>
      </c>
      <c r="X8" s="17">
        <v>7833</v>
      </c>
      <c r="Y8" s="17">
        <v>12171</v>
      </c>
      <c r="Z8" s="17">
        <v>36741</v>
      </c>
      <c r="AA8" s="17">
        <v>55637</v>
      </c>
      <c r="AB8" s="17">
        <v>30850</v>
      </c>
      <c r="AC8" s="17">
        <v>56999</v>
      </c>
      <c r="AD8" s="17">
        <v>89137</v>
      </c>
      <c r="AE8" s="17">
        <v>69299</v>
      </c>
      <c r="AF8" s="17">
        <v>53472</v>
      </c>
      <c r="AG8" s="101"/>
      <c r="AH8" s="101"/>
      <c r="AI8" s="101"/>
    </row>
    <row r="9" spans="2:35">
      <c r="B9" s="173"/>
      <c r="C9" s="10" t="s">
        <v>14</v>
      </c>
      <c r="D9" s="39">
        <v>18086</v>
      </c>
      <c r="E9" s="40">
        <v>13965</v>
      </c>
      <c r="F9" s="39">
        <v>15094</v>
      </c>
      <c r="G9" s="38">
        <v>21000</v>
      </c>
      <c r="H9" s="17">
        <v>26704</v>
      </c>
      <c r="I9" s="38">
        <v>19622</v>
      </c>
      <c r="K9"/>
      <c r="M9" s="167"/>
      <c r="N9" s="10" t="s">
        <v>63</v>
      </c>
      <c r="O9" s="28">
        <v>5597</v>
      </c>
      <c r="P9" s="28">
        <v>8280</v>
      </c>
      <c r="Q9" s="28">
        <v>7500</v>
      </c>
      <c r="R9" s="28">
        <v>3694</v>
      </c>
      <c r="S9" s="28">
        <v>8293</v>
      </c>
      <c r="T9" s="28">
        <v>10167</v>
      </c>
      <c r="U9" s="28">
        <v>6001</v>
      </c>
      <c r="V9" s="28">
        <v>807</v>
      </c>
      <c r="W9" s="28">
        <v>4955</v>
      </c>
      <c r="X9" s="28">
        <v>2981</v>
      </c>
      <c r="Y9" s="28">
        <v>6738</v>
      </c>
      <c r="Z9" s="28">
        <v>4656</v>
      </c>
      <c r="AA9" s="28">
        <v>8625</v>
      </c>
      <c r="AB9" s="28">
        <v>11028</v>
      </c>
      <c r="AC9" s="28">
        <v>9571</v>
      </c>
      <c r="AD9" s="28">
        <v>5561</v>
      </c>
      <c r="AE9" s="28">
        <v>11008</v>
      </c>
      <c r="AF9" s="28">
        <v>11886</v>
      </c>
      <c r="AG9" s="101"/>
      <c r="AH9" s="101"/>
      <c r="AI9" s="101"/>
    </row>
    <row r="10" spans="2:35">
      <c r="B10" s="173"/>
      <c r="C10" s="10" t="s">
        <v>15</v>
      </c>
      <c r="D10" s="39">
        <v>100022</v>
      </c>
      <c r="E10" s="40">
        <v>88267</v>
      </c>
      <c r="F10" s="39">
        <v>83575</v>
      </c>
      <c r="G10" s="38">
        <v>67359</v>
      </c>
      <c r="H10" s="17">
        <v>102461</v>
      </c>
      <c r="I10" s="38">
        <v>89730</v>
      </c>
      <c r="K10"/>
      <c r="M10" s="167"/>
      <c r="N10" s="10" t="s">
        <v>64</v>
      </c>
      <c r="O10" s="28">
        <v>243027</v>
      </c>
      <c r="P10" s="28">
        <v>181683</v>
      </c>
      <c r="Q10" s="28">
        <v>242291</v>
      </c>
      <c r="R10" s="28">
        <v>326972</v>
      </c>
      <c r="S10" s="28">
        <v>248521</v>
      </c>
      <c r="T10" s="28">
        <v>179321</v>
      </c>
      <c r="U10" s="28">
        <v>184749</v>
      </c>
      <c r="V10" s="28">
        <v>64612</v>
      </c>
      <c r="W10" s="28">
        <v>124088</v>
      </c>
      <c r="X10" s="28">
        <v>31515</v>
      </c>
      <c r="Y10" s="28">
        <v>85820</v>
      </c>
      <c r="Z10" s="28">
        <v>174851</v>
      </c>
      <c r="AA10" s="28">
        <v>298598</v>
      </c>
      <c r="AB10" s="28">
        <v>77294</v>
      </c>
      <c r="AC10" s="28">
        <v>142463</v>
      </c>
      <c r="AD10" s="28">
        <v>209685</v>
      </c>
      <c r="AE10" s="28">
        <v>200724</v>
      </c>
      <c r="AF10" s="28">
        <v>73831</v>
      </c>
      <c r="AG10" s="101"/>
      <c r="AH10" s="101"/>
      <c r="AI10" s="101"/>
    </row>
    <row r="11" spans="2:35">
      <c r="B11" s="174"/>
      <c r="C11" s="10" t="s">
        <v>16</v>
      </c>
      <c r="D11" s="39">
        <v>232179</v>
      </c>
      <c r="E11" s="40">
        <v>320724</v>
      </c>
      <c r="F11" s="39">
        <v>313009</v>
      </c>
      <c r="G11" s="38">
        <v>235550</v>
      </c>
      <c r="H11" s="17">
        <v>282295</v>
      </c>
      <c r="I11" s="38">
        <v>370028</v>
      </c>
      <c r="K11"/>
      <c r="M11" s="167" t="s">
        <v>23</v>
      </c>
      <c r="N11" s="10" t="s">
        <v>13</v>
      </c>
      <c r="O11" s="18">
        <v>12771</v>
      </c>
      <c r="P11" s="18">
        <v>8308</v>
      </c>
      <c r="Q11" s="18">
        <v>13604</v>
      </c>
      <c r="R11" s="18">
        <v>20806</v>
      </c>
      <c r="S11" s="18">
        <v>12517</v>
      </c>
      <c r="T11" s="18">
        <v>9361</v>
      </c>
      <c r="U11" s="18">
        <v>61326</v>
      </c>
      <c r="V11" s="18">
        <v>196952</v>
      </c>
      <c r="W11" s="18">
        <v>103009</v>
      </c>
      <c r="X11" s="18">
        <v>17952</v>
      </c>
      <c r="Y11" s="18">
        <v>25692</v>
      </c>
      <c r="Z11" s="18">
        <v>56095</v>
      </c>
      <c r="AA11" s="18">
        <v>27266</v>
      </c>
      <c r="AB11" s="18">
        <v>8618</v>
      </c>
      <c r="AC11" s="18">
        <v>11128</v>
      </c>
      <c r="AD11" s="18">
        <v>20106</v>
      </c>
      <c r="AE11" s="18">
        <v>13395</v>
      </c>
      <c r="AF11" s="18">
        <v>7104</v>
      </c>
      <c r="AG11" s="101"/>
      <c r="AH11" s="101"/>
      <c r="AI11" s="101"/>
    </row>
    <row r="12" spans="2:35">
      <c r="B12" s="170" t="s">
        <v>23</v>
      </c>
      <c r="C12" s="10" t="s">
        <v>13</v>
      </c>
      <c r="D12" s="36">
        <v>3389</v>
      </c>
      <c r="E12" s="37">
        <v>9352</v>
      </c>
      <c r="F12" s="36">
        <v>7817</v>
      </c>
      <c r="G12" s="35">
        <v>6555</v>
      </c>
      <c r="H12" s="18">
        <v>9823</v>
      </c>
      <c r="I12" s="35">
        <v>20570</v>
      </c>
      <c r="M12" s="167"/>
      <c r="N12" s="10" t="s">
        <v>14</v>
      </c>
      <c r="O12" s="19">
        <v>1726</v>
      </c>
      <c r="P12" s="19">
        <v>1799</v>
      </c>
      <c r="Q12" s="19">
        <v>2291</v>
      </c>
      <c r="R12" s="19">
        <v>2144</v>
      </c>
      <c r="S12" s="19">
        <v>2526</v>
      </c>
      <c r="T12" s="19">
        <v>2509</v>
      </c>
      <c r="U12" s="19">
        <v>9474</v>
      </c>
      <c r="V12" s="19">
        <v>10148</v>
      </c>
      <c r="W12" s="19">
        <v>8886</v>
      </c>
      <c r="X12" s="19">
        <v>3533</v>
      </c>
      <c r="Y12" s="19">
        <v>3183</v>
      </c>
      <c r="Z12" s="19">
        <v>3628</v>
      </c>
      <c r="AA12" s="19">
        <v>3446</v>
      </c>
      <c r="AB12" s="19">
        <v>2831</v>
      </c>
      <c r="AC12" s="19">
        <v>3632</v>
      </c>
      <c r="AD12" s="19">
        <v>3077</v>
      </c>
      <c r="AE12" s="19">
        <v>4108</v>
      </c>
      <c r="AF12" s="19">
        <v>3834</v>
      </c>
      <c r="AG12" s="101"/>
      <c r="AH12" s="101"/>
      <c r="AI12" s="101"/>
    </row>
    <row r="13" spans="2:35" ht="15" customHeight="1">
      <c r="B13" s="171"/>
      <c r="C13" s="10" t="s">
        <v>14</v>
      </c>
      <c r="D13" s="33">
        <v>652</v>
      </c>
      <c r="E13" s="34">
        <v>981</v>
      </c>
      <c r="F13" s="33">
        <v>1191</v>
      </c>
      <c r="G13" s="32">
        <v>1024</v>
      </c>
      <c r="H13" s="19">
        <v>1658</v>
      </c>
      <c r="I13" s="32">
        <v>1763</v>
      </c>
      <c r="M13" s="167"/>
      <c r="N13" s="10" t="s">
        <v>15</v>
      </c>
      <c r="O13" s="19">
        <v>13</v>
      </c>
      <c r="P13" s="19">
        <v>33</v>
      </c>
      <c r="Q13" s="19">
        <v>40</v>
      </c>
      <c r="R13" s="19">
        <v>55</v>
      </c>
      <c r="S13" s="19">
        <v>52</v>
      </c>
      <c r="T13" s="19">
        <v>91</v>
      </c>
      <c r="U13" s="19">
        <v>219</v>
      </c>
      <c r="V13" s="19">
        <v>222</v>
      </c>
      <c r="W13" s="19">
        <v>342</v>
      </c>
      <c r="X13" s="19">
        <v>121</v>
      </c>
      <c r="Y13" s="19">
        <v>147</v>
      </c>
      <c r="Z13" s="19">
        <v>68</v>
      </c>
      <c r="AA13" s="19">
        <v>112</v>
      </c>
      <c r="AB13" s="19">
        <v>134</v>
      </c>
      <c r="AC13" s="19">
        <v>125</v>
      </c>
      <c r="AD13" s="19">
        <v>60</v>
      </c>
      <c r="AE13" s="19">
        <v>60</v>
      </c>
      <c r="AF13" s="19">
        <v>111</v>
      </c>
      <c r="AG13" s="101"/>
      <c r="AH13" s="101"/>
      <c r="AI13" s="101"/>
    </row>
    <row r="14" spans="2:35">
      <c r="B14" s="171"/>
      <c r="C14" s="10" t="s">
        <v>15</v>
      </c>
      <c r="D14" s="33">
        <v>2585</v>
      </c>
      <c r="E14" s="34">
        <v>7155</v>
      </c>
      <c r="F14" s="33">
        <v>5005</v>
      </c>
      <c r="G14" s="32">
        <v>1852</v>
      </c>
      <c r="H14" s="19">
        <v>3986</v>
      </c>
      <c r="I14" s="32">
        <v>8285</v>
      </c>
      <c r="M14" s="167"/>
      <c r="N14" s="10" t="s">
        <v>16</v>
      </c>
      <c r="O14" s="19">
        <v>6107</v>
      </c>
      <c r="P14" s="19">
        <v>2267</v>
      </c>
      <c r="Q14" s="19">
        <v>5674</v>
      </c>
      <c r="R14" s="19">
        <v>9178</v>
      </c>
      <c r="S14" s="19">
        <v>7235</v>
      </c>
      <c r="T14" s="19">
        <v>2306</v>
      </c>
      <c r="U14" s="19">
        <v>20522</v>
      </c>
      <c r="V14" s="19">
        <v>22607</v>
      </c>
      <c r="W14" s="19">
        <v>18163</v>
      </c>
      <c r="X14" s="19">
        <v>11554</v>
      </c>
      <c r="Y14" s="19">
        <v>6355</v>
      </c>
      <c r="Z14" s="19">
        <v>9078</v>
      </c>
      <c r="AA14" s="19">
        <v>6300</v>
      </c>
      <c r="AB14" s="19">
        <v>2190</v>
      </c>
      <c r="AC14" s="19">
        <v>4057</v>
      </c>
      <c r="AD14" s="19">
        <v>7835</v>
      </c>
      <c r="AE14" s="19">
        <v>6401</v>
      </c>
      <c r="AF14" s="19">
        <v>2774</v>
      </c>
      <c r="AG14" s="101"/>
      <c r="AH14" s="101"/>
      <c r="AI14" s="101"/>
    </row>
    <row r="15" spans="2:35" ht="15.75" thickBot="1">
      <c r="B15" s="171"/>
      <c r="C15" s="10" t="s">
        <v>16</v>
      </c>
      <c r="D15" s="30">
        <v>4128</v>
      </c>
      <c r="E15" s="31">
        <v>9813</v>
      </c>
      <c r="F15" s="30">
        <v>10160</v>
      </c>
      <c r="G15" s="29">
        <v>4025</v>
      </c>
      <c r="H15" s="20">
        <v>5105</v>
      </c>
      <c r="I15" s="29">
        <v>20961</v>
      </c>
      <c r="L15" s="75"/>
      <c r="M15" s="167"/>
      <c r="N15" s="10" t="s">
        <v>63</v>
      </c>
      <c r="O15" s="19">
        <v>71</v>
      </c>
      <c r="P15" s="19">
        <v>183</v>
      </c>
      <c r="Q15" s="19">
        <v>196</v>
      </c>
      <c r="R15" s="19">
        <v>96</v>
      </c>
      <c r="S15" s="19">
        <v>205</v>
      </c>
      <c r="T15" s="19">
        <v>303</v>
      </c>
      <c r="U15" s="19">
        <v>2527</v>
      </c>
      <c r="V15" s="19">
        <v>848</v>
      </c>
      <c r="W15" s="19">
        <v>788</v>
      </c>
      <c r="X15" s="19">
        <v>1296</v>
      </c>
      <c r="Y15" s="19">
        <v>2733</v>
      </c>
      <c r="Z15" s="19">
        <v>614</v>
      </c>
      <c r="AA15" s="19">
        <v>300</v>
      </c>
      <c r="AB15" s="19">
        <v>464</v>
      </c>
      <c r="AC15" s="19">
        <v>880</v>
      </c>
      <c r="AD15" s="19">
        <v>150</v>
      </c>
      <c r="AE15" s="19">
        <v>164</v>
      </c>
      <c r="AF15" s="19">
        <v>262</v>
      </c>
      <c r="AG15" s="101"/>
      <c r="AH15" s="101"/>
      <c r="AI15" s="101"/>
    </row>
    <row r="16" spans="2:35" ht="15.75" thickBot="1">
      <c r="M16" s="167"/>
      <c r="N16" s="10" t="s">
        <v>64</v>
      </c>
      <c r="O16" s="20">
        <v>7221</v>
      </c>
      <c r="P16" s="20">
        <v>4118</v>
      </c>
      <c r="Q16" s="20">
        <v>4782</v>
      </c>
      <c r="R16" s="20">
        <v>8670</v>
      </c>
      <c r="S16" s="20">
        <v>7289</v>
      </c>
      <c r="T16" s="20">
        <v>3760</v>
      </c>
      <c r="U16" s="20">
        <v>10780</v>
      </c>
      <c r="V16" s="20">
        <v>27110</v>
      </c>
      <c r="W16" s="20">
        <v>15074</v>
      </c>
      <c r="X16" s="20">
        <v>12052</v>
      </c>
      <c r="Y16" s="20">
        <v>4541</v>
      </c>
      <c r="Z16" s="20">
        <v>6705</v>
      </c>
      <c r="AA16" s="20">
        <v>6172</v>
      </c>
      <c r="AB16" s="20">
        <v>2857</v>
      </c>
      <c r="AC16" s="20">
        <v>3225</v>
      </c>
      <c r="AD16" s="20">
        <v>6968</v>
      </c>
      <c r="AE16" s="20">
        <v>6783</v>
      </c>
      <c r="AF16" s="20">
        <v>1901</v>
      </c>
      <c r="AG16" s="101"/>
      <c r="AH16" s="101"/>
      <c r="AI16" s="101"/>
    </row>
    <row r="17" spans="1:35">
      <c r="AG17" s="101"/>
      <c r="AH17" s="101"/>
      <c r="AI17" s="101"/>
    </row>
    <row r="18" spans="1:35">
      <c r="B18" s="9" t="s">
        <v>94</v>
      </c>
      <c r="M18" s="9" t="s">
        <v>79</v>
      </c>
      <c r="AG18" s="101"/>
      <c r="AH18" s="101"/>
      <c r="AI18" s="101"/>
    </row>
    <row r="19" spans="1:35">
      <c r="B19" s="9"/>
      <c r="AG19" s="101"/>
      <c r="AH19" s="101"/>
      <c r="AI19" s="101"/>
    </row>
    <row r="20" spans="1:35">
      <c r="AG20" s="101"/>
      <c r="AH20" s="101"/>
      <c r="AI20" s="101"/>
    </row>
    <row r="21" spans="1:35" s="55" customFormat="1">
      <c r="M21" s="102"/>
      <c r="AG21" s="101"/>
      <c r="AH21" s="101"/>
      <c r="AI21" s="101"/>
    </row>
    <row r="22" spans="1:35" s="55" customFormat="1">
      <c r="AG22" s="101"/>
      <c r="AH22" s="101"/>
      <c r="AI22" s="101"/>
    </row>
    <row r="23" spans="1:35" s="55" customFormat="1">
      <c r="AG23" s="101"/>
      <c r="AH23" s="101"/>
      <c r="AI23" s="101"/>
    </row>
    <row r="24" spans="1:35" s="55" customFormat="1">
      <c r="AG24" s="101"/>
      <c r="AH24" s="101"/>
      <c r="AI24" s="101"/>
    </row>
    <row r="25" spans="1:35" s="55" customFormat="1">
      <c r="A25" s="106"/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AG25" s="101"/>
      <c r="AH25" s="101"/>
      <c r="AI25" s="101"/>
    </row>
    <row r="26" spans="1:35" s="55" customFormat="1">
      <c r="A26" s="106"/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</row>
    <row r="27" spans="1:35" s="55" customFormat="1">
      <c r="A27" s="106"/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</row>
    <row r="28" spans="1:35" s="55" customFormat="1">
      <c r="A28" s="106"/>
      <c r="B28" s="106"/>
      <c r="C28" s="106" t="s">
        <v>17</v>
      </c>
      <c r="D28" s="106"/>
      <c r="E28" s="106"/>
      <c r="F28" s="106"/>
      <c r="G28" s="106"/>
      <c r="H28" s="106"/>
      <c r="I28" s="106"/>
      <c r="J28" s="106"/>
      <c r="K28" s="106"/>
      <c r="L28" s="106"/>
    </row>
    <row r="29" spans="1:35" s="55" customFormat="1">
      <c r="A29" s="106"/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</row>
    <row r="30" spans="1:35" s="55" customFormat="1">
      <c r="A30" s="106"/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Q30" s="106"/>
      <c r="R30" s="106"/>
      <c r="S30" s="106"/>
      <c r="T30" s="106"/>
      <c r="U30" s="106"/>
      <c r="V30" s="106"/>
      <c r="W30" s="106"/>
    </row>
    <row r="31" spans="1:35" s="55" customFormat="1">
      <c r="A31" s="106"/>
      <c r="B31" s="106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Q31" s="106"/>
      <c r="R31" s="106"/>
      <c r="S31" s="106"/>
      <c r="T31" s="106"/>
      <c r="U31" s="106"/>
      <c r="V31" s="106"/>
      <c r="W31" s="106"/>
    </row>
    <row r="32" spans="1:35" s="55" customFormat="1">
      <c r="A32" s="106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Q32" s="106"/>
      <c r="R32" s="106"/>
      <c r="S32" s="106"/>
      <c r="T32" s="106"/>
      <c r="U32" s="106"/>
      <c r="V32" s="106"/>
      <c r="W32" s="106"/>
    </row>
    <row r="33" spans="1:28" s="55" customFormat="1">
      <c r="A33" s="106"/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Q33" s="106"/>
      <c r="R33" s="106"/>
      <c r="S33" s="106"/>
      <c r="T33" s="106"/>
      <c r="U33" s="106"/>
      <c r="V33" s="106"/>
      <c r="W33" s="106"/>
    </row>
    <row r="34" spans="1:28" s="55" customFormat="1">
      <c r="A34" s="106"/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Q34" s="106"/>
      <c r="R34" s="106"/>
      <c r="S34" s="106"/>
      <c r="T34" s="106"/>
      <c r="U34" s="106"/>
      <c r="V34" s="106"/>
      <c r="W34" s="106"/>
    </row>
    <row r="35" spans="1:28" s="55" customFormat="1">
      <c r="A35" s="106"/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Q35" s="106"/>
      <c r="R35" s="106"/>
      <c r="S35" s="106"/>
      <c r="T35" s="106"/>
      <c r="U35" s="106"/>
      <c r="V35" s="106"/>
      <c r="W35" s="106"/>
    </row>
    <row r="36" spans="1:28" s="44" customFormat="1">
      <c r="A36" s="76"/>
      <c r="B36" s="76"/>
      <c r="C36" s="76"/>
      <c r="D36" s="76"/>
      <c r="E36" s="76"/>
      <c r="F36" s="76"/>
      <c r="G36" s="76"/>
      <c r="H36" s="76"/>
      <c r="I36" s="76"/>
      <c r="J36" s="76"/>
      <c r="K36" s="76"/>
      <c r="L36" s="76"/>
    </row>
    <row r="37" spans="1:28" s="55" customFormat="1"/>
    <row r="38" spans="1:28">
      <c r="M38" s="44"/>
      <c r="N38" s="44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</row>
    <row r="39" spans="1:28">
      <c r="M39" s="44"/>
      <c r="N39" s="44"/>
      <c r="O39" s="44"/>
      <c r="P39" s="44"/>
      <c r="Q39" s="44"/>
      <c r="R39" s="44"/>
    </row>
    <row r="45" spans="1:28">
      <c r="P45" s="75"/>
      <c r="T45" s="75"/>
      <c r="X45" s="75"/>
      <c r="AB45" s="75"/>
    </row>
    <row r="46" spans="1:28">
      <c r="P46" s="75"/>
      <c r="T46" s="75"/>
      <c r="X46" s="75"/>
      <c r="AB46" s="75"/>
    </row>
    <row r="47" spans="1:28">
      <c r="P47" s="75"/>
      <c r="T47" s="75"/>
      <c r="X47" s="75"/>
      <c r="AB47" s="75"/>
    </row>
  </sheetData>
  <sheetProtection algorithmName="SHA-512" hashValue="Sv+EeE2Qd5Fx/f+NhyZUJS4DGXw+77LIJOSPsV9IX8OD7+2o+Mr2YKDB2+jWH8plxGPaox+IJwfvSLmznou4Ng==" saltValue="ZOssxu8dOgKx19tx/0KLaw==" spinCount="100000" sheet="1" objects="1" scenarios="1" formatCells="0" formatColumns="0" formatRows="0" insertColumns="0" insertRows="0" insertHyperlinks="0" deleteColumns="0" deleteRows="0" sort="0" autoFilter="0" pivotTables="0"/>
  <mergeCells count="10">
    <mergeCell ref="B12:B15"/>
    <mergeCell ref="B8:B11"/>
    <mergeCell ref="D6:D7"/>
    <mergeCell ref="E6:E7"/>
    <mergeCell ref="F6:F7"/>
    <mergeCell ref="M5:M10"/>
    <mergeCell ref="M11:M16"/>
    <mergeCell ref="I6:I7"/>
    <mergeCell ref="H6:H7"/>
    <mergeCell ref="G6:G7"/>
  </mergeCells>
  <phoneticPr fontId="49" type="noConversion"/>
  <hyperlinks>
    <hyperlink ref="B2" location="'Spis treści'!A1" tooltip="Powrót do spisu treści" display="Powrót do spisu treści" xr:uid="{00000000-0004-0000-0400-000000000000}"/>
  </hyperlinks>
  <pageMargins left="0.7" right="0.7" top="0.75" bottom="0.75" header="0.3" footer="0.3"/>
  <pageSetup paperSize="9" scale="29" orientation="portrait" r:id="rId1"/>
  <colBreaks count="1" manualBreakCount="1">
    <brk id="12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I47"/>
  <sheetViews>
    <sheetView showGridLines="0" zoomScale="70" zoomScaleNormal="70" workbookViewId="0">
      <selection activeCell="C64" sqref="C64"/>
    </sheetView>
  </sheetViews>
  <sheetFormatPr defaultColWidth="9.140625" defaultRowHeight="15"/>
  <cols>
    <col min="1" max="1" width="9.140625" style="8"/>
    <col min="2" max="2" width="6.28515625" style="8" customWidth="1"/>
    <col min="3" max="3" width="13.42578125" style="8" bestFit="1" customWidth="1"/>
    <col min="4" max="5" width="14.140625" style="8" bestFit="1" customWidth="1"/>
    <col min="6" max="6" width="12.5703125" style="8" bestFit="1" customWidth="1"/>
    <col min="7" max="7" width="13.5703125" style="8" bestFit="1" customWidth="1"/>
    <col min="8" max="9" width="14.140625" style="8" bestFit="1" customWidth="1"/>
    <col min="10" max="10" width="12.28515625" style="8" bestFit="1" customWidth="1"/>
    <col min="11" max="11" width="13.42578125" style="8" bestFit="1" customWidth="1"/>
    <col min="12" max="12" width="12.28515625" style="8" customWidth="1"/>
    <col min="13" max="13" width="6.28515625" style="8" customWidth="1"/>
    <col min="14" max="14" width="13.42578125" style="8" customWidth="1"/>
    <col min="15" max="15" width="14.140625" style="8" customWidth="1"/>
    <col min="16" max="16" width="13.5703125" style="8" customWidth="1"/>
    <col min="17" max="21" width="14.140625" style="8" customWidth="1"/>
    <col min="22" max="22" width="12.5703125" style="8" customWidth="1"/>
    <col min="23" max="23" width="11.28515625" style="8" customWidth="1"/>
    <col min="24" max="24" width="12.140625" style="8" bestFit="1" customWidth="1"/>
    <col min="25" max="27" width="11.28515625" style="8" customWidth="1"/>
    <col min="28" max="29" width="12.140625" style="8" bestFit="1" customWidth="1"/>
    <col min="30" max="30" width="12.140625" style="8" customWidth="1"/>
    <col min="31" max="31" width="12.140625" style="8" bestFit="1" customWidth="1"/>
    <col min="32" max="32" width="13.140625" style="8" customWidth="1"/>
    <col min="33" max="33" width="9.140625" style="8" customWidth="1"/>
    <col min="34" max="16384" width="9.140625" style="8"/>
  </cols>
  <sheetData>
    <row r="1" spans="2:35">
      <c r="AF1" s="101"/>
      <c r="AG1" s="101"/>
    </row>
    <row r="2" spans="2:35">
      <c r="B2" s="7" t="s">
        <v>5</v>
      </c>
      <c r="M2" s="9" t="s">
        <v>93</v>
      </c>
      <c r="AE2" s="101"/>
      <c r="AF2" s="101"/>
      <c r="AG2" s="101"/>
    </row>
    <row r="3" spans="2:35">
      <c r="AE3" s="101"/>
      <c r="AF3" s="101"/>
      <c r="AG3" s="101"/>
    </row>
    <row r="4" spans="2:35" ht="15.75" thickBot="1">
      <c r="B4" s="9" t="s">
        <v>92</v>
      </c>
      <c r="N4" s="1"/>
      <c r="O4" s="27" t="s">
        <v>65</v>
      </c>
      <c r="P4" s="27" t="s">
        <v>101</v>
      </c>
      <c r="Q4" s="27" t="s">
        <v>108</v>
      </c>
      <c r="R4" s="27" t="s">
        <v>130</v>
      </c>
      <c r="S4" s="27" t="s">
        <v>134</v>
      </c>
      <c r="T4" s="27" t="s">
        <v>158</v>
      </c>
      <c r="U4" s="27" t="s">
        <v>167</v>
      </c>
      <c r="V4" s="27" t="s">
        <v>168</v>
      </c>
      <c r="W4" s="27" t="s">
        <v>179</v>
      </c>
      <c r="X4" s="27" t="s">
        <v>192</v>
      </c>
      <c r="Y4" s="27" t="s">
        <v>193</v>
      </c>
      <c r="Z4" s="27" t="s">
        <v>200</v>
      </c>
      <c r="AA4" s="27" t="s">
        <v>203</v>
      </c>
      <c r="AB4" s="27" t="s">
        <v>210</v>
      </c>
      <c r="AC4" s="27" t="s">
        <v>233</v>
      </c>
      <c r="AD4" s="27" t="s">
        <v>243</v>
      </c>
      <c r="AE4" s="27" t="s">
        <v>245</v>
      </c>
      <c r="AF4" s="27" t="s">
        <v>247</v>
      </c>
      <c r="AG4" s="101"/>
      <c r="AH4"/>
      <c r="AI4"/>
    </row>
    <row r="5" spans="2:35" ht="15" customHeight="1">
      <c r="D5" s="9"/>
      <c r="M5" s="167" t="s">
        <v>24</v>
      </c>
      <c r="N5" s="10" t="s">
        <v>13</v>
      </c>
      <c r="O5" s="16">
        <v>1067957</v>
      </c>
      <c r="P5" s="16">
        <v>621369</v>
      </c>
      <c r="Q5" s="16">
        <v>781109</v>
      </c>
      <c r="R5" s="16">
        <v>762797</v>
      </c>
      <c r="S5" s="16">
        <v>1125525</v>
      </c>
      <c r="T5" s="16">
        <v>641049</v>
      </c>
      <c r="U5" s="16">
        <v>575733</v>
      </c>
      <c r="V5" s="16">
        <v>186317</v>
      </c>
      <c r="W5" s="16">
        <v>479692</v>
      </c>
      <c r="X5" s="16">
        <v>118627</v>
      </c>
      <c r="Y5" s="16">
        <v>228217</v>
      </c>
      <c r="Z5" s="16">
        <v>715719</v>
      </c>
      <c r="AA5" s="16">
        <v>833729</v>
      </c>
      <c r="AB5" s="16">
        <v>433851</v>
      </c>
      <c r="AC5" s="16">
        <v>602663</v>
      </c>
      <c r="AD5" s="16">
        <v>1013734</v>
      </c>
      <c r="AE5" s="16">
        <v>1007157</v>
      </c>
      <c r="AF5" s="16">
        <v>558175</v>
      </c>
      <c r="AG5" s="101"/>
      <c r="AH5"/>
      <c r="AI5"/>
    </row>
    <row r="6" spans="2:35">
      <c r="C6" s="1"/>
      <c r="D6" s="176" t="s">
        <v>9</v>
      </c>
      <c r="E6" s="178" t="s">
        <v>10</v>
      </c>
      <c r="F6" s="178" t="s">
        <v>11</v>
      </c>
      <c r="G6" s="168" t="s">
        <v>12</v>
      </c>
      <c r="H6" s="178" t="s">
        <v>25</v>
      </c>
      <c r="I6" s="178" t="s">
        <v>73</v>
      </c>
      <c r="M6" s="167"/>
      <c r="N6" s="10" t="s">
        <v>14</v>
      </c>
      <c r="O6" s="17">
        <v>41954</v>
      </c>
      <c r="P6" s="17">
        <v>56678</v>
      </c>
      <c r="Q6" s="17">
        <v>74056</v>
      </c>
      <c r="R6" s="17">
        <v>53036</v>
      </c>
      <c r="S6" s="17">
        <v>61311</v>
      </c>
      <c r="T6" s="17">
        <v>74776</v>
      </c>
      <c r="U6" s="17">
        <v>53628</v>
      </c>
      <c r="V6" s="17">
        <v>6862</v>
      </c>
      <c r="W6" s="17">
        <v>11580</v>
      </c>
      <c r="X6" s="17">
        <v>9354</v>
      </c>
      <c r="Y6" s="17">
        <v>17333</v>
      </c>
      <c r="Z6" s="17">
        <v>28887</v>
      </c>
      <c r="AA6" s="17">
        <v>35784</v>
      </c>
      <c r="AB6" s="17">
        <v>44222</v>
      </c>
      <c r="AC6" s="17">
        <v>53467</v>
      </c>
      <c r="AD6" s="17">
        <v>69338</v>
      </c>
      <c r="AE6" s="17">
        <v>59671</v>
      </c>
      <c r="AF6" s="17">
        <v>70155</v>
      </c>
      <c r="AG6" s="101"/>
      <c r="AH6"/>
      <c r="AI6"/>
    </row>
    <row r="7" spans="2:35" ht="15.75" thickBot="1">
      <c r="C7" s="1"/>
      <c r="D7" s="177"/>
      <c r="E7" s="179"/>
      <c r="F7" s="179"/>
      <c r="G7" s="169"/>
      <c r="H7" s="179"/>
      <c r="I7" s="179"/>
      <c r="M7" s="167"/>
      <c r="N7" s="10" t="s">
        <v>15</v>
      </c>
      <c r="O7" s="17">
        <v>2212</v>
      </c>
      <c r="P7" s="17">
        <v>2516</v>
      </c>
      <c r="Q7" s="17">
        <v>2888</v>
      </c>
      <c r="R7" s="17">
        <v>2226</v>
      </c>
      <c r="S7" s="17">
        <v>3469</v>
      </c>
      <c r="T7" s="17">
        <v>3002</v>
      </c>
      <c r="U7" s="17">
        <v>1876</v>
      </c>
      <c r="V7" s="17">
        <v>315</v>
      </c>
      <c r="W7" s="17">
        <v>622</v>
      </c>
      <c r="X7" s="17">
        <v>803</v>
      </c>
      <c r="Y7" s="17">
        <v>1205</v>
      </c>
      <c r="Z7" s="17">
        <v>1173</v>
      </c>
      <c r="AA7" s="17">
        <v>1615</v>
      </c>
      <c r="AB7" s="17">
        <v>1991</v>
      </c>
      <c r="AC7" s="17">
        <v>2060</v>
      </c>
      <c r="AD7" s="17">
        <v>2442</v>
      </c>
      <c r="AE7" s="17">
        <v>3608</v>
      </c>
      <c r="AF7" s="17">
        <v>3439</v>
      </c>
      <c r="AG7" s="101"/>
      <c r="AH7"/>
      <c r="AI7"/>
    </row>
    <row r="8" spans="2:35">
      <c r="B8" s="172" t="s">
        <v>24</v>
      </c>
      <c r="C8" s="10" t="s">
        <v>13</v>
      </c>
      <c r="D8" s="65">
        <v>482512</v>
      </c>
      <c r="E8" s="46">
        <v>565322</v>
      </c>
      <c r="F8" s="45">
        <v>781733</v>
      </c>
      <c r="G8" s="46">
        <v>575281</v>
      </c>
      <c r="H8" s="45">
        <v>718475</v>
      </c>
      <c r="I8" s="46">
        <v>767224</v>
      </c>
      <c r="M8" s="167"/>
      <c r="N8" s="10" t="s">
        <v>16</v>
      </c>
      <c r="O8" s="17">
        <v>178458</v>
      </c>
      <c r="P8" s="17">
        <v>184642</v>
      </c>
      <c r="Q8" s="17">
        <v>259357</v>
      </c>
      <c r="R8" s="17">
        <v>217835</v>
      </c>
      <c r="S8" s="17">
        <v>192804</v>
      </c>
      <c r="T8" s="17">
        <v>202606</v>
      </c>
      <c r="U8" s="17">
        <v>160691</v>
      </c>
      <c r="V8" s="17">
        <v>14927</v>
      </c>
      <c r="W8" s="17">
        <v>50643</v>
      </c>
      <c r="X8" s="17">
        <v>18159</v>
      </c>
      <c r="Y8" s="17">
        <v>20671</v>
      </c>
      <c r="Z8" s="17">
        <v>73914</v>
      </c>
      <c r="AA8" s="17">
        <v>124625</v>
      </c>
      <c r="AB8" s="17">
        <v>68769</v>
      </c>
      <c r="AC8" s="17">
        <v>117674</v>
      </c>
      <c r="AD8" s="17">
        <v>211982</v>
      </c>
      <c r="AE8" s="17">
        <v>173303</v>
      </c>
      <c r="AF8" s="17">
        <v>143384</v>
      </c>
      <c r="AG8" s="101"/>
      <c r="AH8"/>
      <c r="AI8"/>
    </row>
    <row r="9" spans="2:35">
      <c r="B9" s="173"/>
      <c r="C9" s="10" t="s">
        <v>14</v>
      </c>
      <c r="D9" s="66">
        <v>39779</v>
      </c>
      <c r="E9" s="48">
        <v>31974</v>
      </c>
      <c r="F9" s="47">
        <v>36559</v>
      </c>
      <c r="G9" s="48">
        <v>50487</v>
      </c>
      <c r="H9" s="47">
        <v>59297</v>
      </c>
      <c r="I9" s="48">
        <v>45943</v>
      </c>
      <c r="M9" s="167"/>
      <c r="N9" s="10" t="s">
        <v>63</v>
      </c>
      <c r="O9" s="28">
        <v>15436</v>
      </c>
      <c r="P9" s="28">
        <v>24064</v>
      </c>
      <c r="Q9" s="28">
        <v>20447</v>
      </c>
      <c r="R9" s="28">
        <v>10854</v>
      </c>
      <c r="S9" s="28">
        <v>22983</v>
      </c>
      <c r="T9" s="28">
        <v>28791</v>
      </c>
      <c r="U9" s="28">
        <v>16527</v>
      </c>
      <c r="V9" s="28">
        <v>1877</v>
      </c>
      <c r="W9" s="28">
        <v>11216</v>
      </c>
      <c r="X9" s="28">
        <v>7095</v>
      </c>
      <c r="Y9" s="28">
        <v>12834</v>
      </c>
      <c r="Z9" s="28">
        <v>10073</v>
      </c>
      <c r="AA9" s="28">
        <v>21646</v>
      </c>
      <c r="AB9" s="28">
        <v>29645</v>
      </c>
      <c r="AC9" s="28">
        <v>22663</v>
      </c>
      <c r="AD9" s="28">
        <v>14286</v>
      </c>
      <c r="AE9" s="28">
        <v>27229</v>
      </c>
      <c r="AF9" s="28">
        <v>32200</v>
      </c>
      <c r="AG9" s="101"/>
      <c r="AH9"/>
      <c r="AI9"/>
    </row>
    <row r="10" spans="2:35">
      <c r="B10" s="173"/>
      <c r="C10" s="10" t="s">
        <v>15</v>
      </c>
      <c r="D10" s="66">
        <v>242322</v>
      </c>
      <c r="E10" s="48">
        <v>214537</v>
      </c>
      <c r="F10" s="47">
        <v>198677</v>
      </c>
      <c r="G10" s="48">
        <v>185995</v>
      </c>
      <c r="H10" s="47">
        <v>262803</v>
      </c>
      <c r="I10" s="48">
        <v>225669</v>
      </c>
      <c r="M10" s="167"/>
      <c r="N10" s="10" t="s">
        <v>64</v>
      </c>
      <c r="O10" s="28">
        <v>789390</v>
      </c>
      <c r="P10" s="28">
        <v>784468</v>
      </c>
      <c r="Q10" s="28">
        <v>856995</v>
      </c>
      <c r="R10" s="28">
        <v>1109672</v>
      </c>
      <c r="S10" s="28">
        <v>777947</v>
      </c>
      <c r="T10" s="28">
        <v>735211</v>
      </c>
      <c r="U10" s="28">
        <v>545940</v>
      </c>
      <c r="V10" s="28">
        <v>114582</v>
      </c>
      <c r="W10" s="28">
        <v>312733</v>
      </c>
      <c r="X10" s="28">
        <v>77724</v>
      </c>
      <c r="Y10" s="28">
        <v>121770</v>
      </c>
      <c r="Z10" s="28">
        <v>371821</v>
      </c>
      <c r="AA10" s="28">
        <v>904962</v>
      </c>
      <c r="AB10" s="28">
        <v>419300</v>
      </c>
      <c r="AC10" s="28">
        <v>352153</v>
      </c>
      <c r="AD10" s="28">
        <v>880272</v>
      </c>
      <c r="AE10" s="28">
        <v>646178</v>
      </c>
      <c r="AF10" s="28">
        <v>413007</v>
      </c>
      <c r="AG10" s="101"/>
      <c r="AH10"/>
      <c r="AI10"/>
    </row>
    <row r="11" spans="2:35" ht="15" customHeight="1">
      <c r="B11" s="174"/>
      <c r="C11" s="10" t="s">
        <v>16</v>
      </c>
      <c r="D11" s="66">
        <v>836063</v>
      </c>
      <c r="E11" s="48">
        <v>1189479</v>
      </c>
      <c r="F11" s="47">
        <v>873619</v>
      </c>
      <c r="G11" s="48">
        <v>812340</v>
      </c>
      <c r="H11" s="47">
        <v>937696</v>
      </c>
      <c r="I11" s="48">
        <v>1326801.23</v>
      </c>
      <c r="M11" s="167" t="s">
        <v>23</v>
      </c>
      <c r="N11" s="10" t="s">
        <v>13</v>
      </c>
      <c r="O11" s="18">
        <v>31385</v>
      </c>
      <c r="P11" s="18">
        <v>23581</v>
      </c>
      <c r="Q11" s="18">
        <v>37587</v>
      </c>
      <c r="R11" s="18">
        <v>54672</v>
      </c>
      <c r="S11" s="18">
        <v>32092</v>
      </c>
      <c r="T11" s="18">
        <v>28361</v>
      </c>
      <c r="U11" s="18">
        <v>167384</v>
      </c>
      <c r="V11" s="18">
        <v>585890</v>
      </c>
      <c r="W11" s="18">
        <v>289530</v>
      </c>
      <c r="X11" s="18">
        <v>46268</v>
      </c>
      <c r="Y11" s="18">
        <v>70750</v>
      </c>
      <c r="Z11" s="18">
        <v>156566</v>
      </c>
      <c r="AA11" s="18">
        <v>70624</v>
      </c>
      <c r="AB11" s="18">
        <v>21866</v>
      </c>
      <c r="AC11" s="18">
        <v>27256</v>
      </c>
      <c r="AD11" s="18">
        <v>50301</v>
      </c>
      <c r="AE11" s="18">
        <v>32530</v>
      </c>
      <c r="AF11" s="18">
        <v>17365</v>
      </c>
      <c r="AG11" s="101"/>
      <c r="AH11"/>
      <c r="AI11"/>
    </row>
    <row r="12" spans="2:35" ht="15" customHeight="1">
      <c r="B12" s="170" t="s">
        <v>23</v>
      </c>
      <c r="C12" s="10" t="s">
        <v>13</v>
      </c>
      <c r="D12" s="67">
        <v>9403</v>
      </c>
      <c r="E12" s="50">
        <v>23095</v>
      </c>
      <c r="F12" s="49">
        <v>20411</v>
      </c>
      <c r="G12" s="50">
        <v>17623</v>
      </c>
      <c r="H12" s="49">
        <v>25557</v>
      </c>
      <c r="I12" s="50">
        <v>49332</v>
      </c>
      <c r="M12" s="167"/>
      <c r="N12" s="10" t="s">
        <v>14</v>
      </c>
      <c r="O12" s="19">
        <v>2949</v>
      </c>
      <c r="P12" s="19">
        <v>3353</v>
      </c>
      <c r="Q12" s="19">
        <v>4078</v>
      </c>
      <c r="R12" s="19">
        <v>4125</v>
      </c>
      <c r="S12" s="19">
        <v>4479</v>
      </c>
      <c r="T12" s="19">
        <v>4688</v>
      </c>
      <c r="U12" s="19">
        <v>20771</v>
      </c>
      <c r="V12" s="19">
        <v>23811</v>
      </c>
      <c r="W12" s="19">
        <v>19948</v>
      </c>
      <c r="X12" s="19">
        <v>7812</v>
      </c>
      <c r="Y12" s="19">
        <v>7025</v>
      </c>
      <c r="Z12" s="19">
        <v>8479</v>
      </c>
      <c r="AA12" s="19">
        <v>6817</v>
      </c>
      <c r="AB12" s="19">
        <v>6236</v>
      </c>
      <c r="AC12" s="19">
        <v>7721</v>
      </c>
      <c r="AD12" s="19">
        <v>6348</v>
      </c>
      <c r="AE12" s="19">
        <v>8068</v>
      </c>
      <c r="AF12" s="19">
        <v>7779</v>
      </c>
      <c r="AG12" s="101"/>
      <c r="AH12"/>
      <c r="AI12"/>
    </row>
    <row r="13" spans="2:35" ht="15" customHeight="1">
      <c r="B13" s="171"/>
      <c r="C13" s="10" t="s">
        <v>14</v>
      </c>
      <c r="D13" s="68">
        <v>1200</v>
      </c>
      <c r="E13" s="52">
        <v>1899</v>
      </c>
      <c r="F13" s="51">
        <v>2047</v>
      </c>
      <c r="G13" s="52">
        <v>1889</v>
      </c>
      <c r="H13" s="51">
        <v>2916</v>
      </c>
      <c r="I13" s="52">
        <v>3186</v>
      </c>
      <c r="M13" s="167"/>
      <c r="N13" s="10" t="s">
        <v>15</v>
      </c>
      <c r="O13" s="19">
        <v>25</v>
      </c>
      <c r="P13" s="19">
        <v>67</v>
      </c>
      <c r="Q13" s="19">
        <v>65</v>
      </c>
      <c r="R13" s="19">
        <v>89</v>
      </c>
      <c r="S13" s="19">
        <v>90</v>
      </c>
      <c r="T13" s="19">
        <v>172</v>
      </c>
      <c r="U13" s="19">
        <v>434</v>
      </c>
      <c r="V13" s="19">
        <v>341</v>
      </c>
      <c r="W13" s="19">
        <v>510</v>
      </c>
      <c r="X13" s="19">
        <v>245</v>
      </c>
      <c r="Y13" s="19">
        <v>213</v>
      </c>
      <c r="Z13" s="19">
        <v>122</v>
      </c>
      <c r="AA13" s="19">
        <v>174</v>
      </c>
      <c r="AB13" s="19">
        <v>241</v>
      </c>
      <c r="AC13" s="19">
        <v>236</v>
      </c>
      <c r="AD13" s="19">
        <v>89</v>
      </c>
      <c r="AE13" s="19">
        <v>103</v>
      </c>
      <c r="AF13" s="19">
        <v>167</v>
      </c>
      <c r="AG13" s="101"/>
    </row>
    <row r="14" spans="2:35">
      <c r="B14" s="171"/>
      <c r="C14" s="10" t="s">
        <v>15</v>
      </c>
      <c r="D14" s="68">
        <v>5134</v>
      </c>
      <c r="E14" s="52">
        <v>12917</v>
      </c>
      <c r="F14" s="51">
        <v>9546</v>
      </c>
      <c r="G14" s="52">
        <v>4028</v>
      </c>
      <c r="H14" s="51">
        <v>8597</v>
      </c>
      <c r="I14" s="52">
        <v>18006</v>
      </c>
      <c r="M14" s="167"/>
      <c r="N14" s="10" t="s">
        <v>16</v>
      </c>
      <c r="O14" s="19">
        <v>12113</v>
      </c>
      <c r="P14" s="19">
        <v>5137</v>
      </c>
      <c r="Q14" s="19">
        <v>13047</v>
      </c>
      <c r="R14" s="19">
        <v>20451</v>
      </c>
      <c r="S14" s="19">
        <v>16294</v>
      </c>
      <c r="T14" s="19">
        <v>5331</v>
      </c>
      <c r="U14" s="19">
        <v>58092</v>
      </c>
      <c r="V14" s="19">
        <v>72577</v>
      </c>
      <c r="W14" s="19">
        <v>44986</v>
      </c>
      <c r="X14" s="19">
        <v>29315</v>
      </c>
      <c r="Y14" s="19">
        <v>14709</v>
      </c>
      <c r="Z14" s="19">
        <v>18757</v>
      </c>
      <c r="AA14" s="19">
        <v>13133</v>
      </c>
      <c r="AB14" s="19">
        <v>5431</v>
      </c>
      <c r="AC14" s="19">
        <v>7393</v>
      </c>
      <c r="AD14" s="19">
        <v>15882</v>
      </c>
      <c r="AE14" s="19">
        <v>12899</v>
      </c>
      <c r="AF14" s="19">
        <v>5029</v>
      </c>
      <c r="AG14" s="101"/>
    </row>
    <row r="15" spans="2:35" ht="15.75" thickBot="1">
      <c r="B15" s="175"/>
      <c r="C15" s="10" t="s">
        <v>16</v>
      </c>
      <c r="D15" s="69">
        <v>11710</v>
      </c>
      <c r="E15" s="54">
        <v>23806</v>
      </c>
      <c r="F15" s="53">
        <v>24520</v>
      </c>
      <c r="G15" s="54">
        <v>10021</v>
      </c>
      <c r="H15" s="53">
        <v>13108</v>
      </c>
      <c r="I15" s="54">
        <v>41959.23</v>
      </c>
      <c r="M15" s="167"/>
      <c r="N15" s="10" t="s">
        <v>63</v>
      </c>
      <c r="O15" s="19">
        <v>184</v>
      </c>
      <c r="P15" s="19">
        <v>604</v>
      </c>
      <c r="Q15" s="19">
        <v>490</v>
      </c>
      <c r="R15" s="19">
        <v>259</v>
      </c>
      <c r="S15" s="19">
        <v>555</v>
      </c>
      <c r="T15" s="19">
        <v>865</v>
      </c>
      <c r="U15" s="19">
        <v>7009</v>
      </c>
      <c r="V15" s="19">
        <v>2543</v>
      </c>
      <c r="W15" s="19">
        <v>2450</v>
      </c>
      <c r="X15" s="19">
        <v>4060</v>
      </c>
      <c r="Y15" s="19">
        <v>6531</v>
      </c>
      <c r="Z15" s="19">
        <v>1682</v>
      </c>
      <c r="AA15" s="19">
        <v>645</v>
      </c>
      <c r="AB15" s="19">
        <v>1207</v>
      </c>
      <c r="AC15" s="19">
        <v>2743</v>
      </c>
      <c r="AD15" s="19">
        <v>342</v>
      </c>
      <c r="AE15" s="19">
        <v>320</v>
      </c>
      <c r="AF15" s="19">
        <v>783</v>
      </c>
      <c r="AG15" s="101"/>
    </row>
    <row r="16" spans="2:35" ht="15.75" thickBot="1">
      <c r="M16" s="167"/>
      <c r="N16" s="10" t="s">
        <v>64</v>
      </c>
      <c r="O16" s="20">
        <v>13913</v>
      </c>
      <c r="P16" s="20">
        <v>10655</v>
      </c>
      <c r="Q16" s="20">
        <v>11373</v>
      </c>
      <c r="R16" s="20">
        <v>20403</v>
      </c>
      <c r="S16" s="20">
        <v>14135</v>
      </c>
      <c r="T16" s="20">
        <v>9918</v>
      </c>
      <c r="U16" s="20">
        <v>60187</v>
      </c>
      <c r="V16" s="20">
        <v>165345</v>
      </c>
      <c r="W16" s="20">
        <v>49761</v>
      </c>
      <c r="X16" s="20">
        <v>30378</v>
      </c>
      <c r="Y16" s="20">
        <v>10290</v>
      </c>
      <c r="Z16" s="20">
        <v>16559</v>
      </c>
      <c r="AA16" s="20">
        <v>12938</v>
      </c>
      <c r="AB16" s="20">
        <v>6473</v>
      </c>
      <c r="AC16" s="20">
        <v>6083</v>
      </c>
      <c r="AD16" s="20">
        <v>13235</v>
      </c>
      <c r="AE16" s="20">
        <v>11344</v>
      </c>
      <c r="AF16" s="20">
        <v>4480</v>
      </c>
      <c r="AG16" s="101"/>
    </row>
    <row r="17" spans="2:33">
      <c r="P17" s="75"/>
      <c r="T17" s="75"/>
      <c r="X17" s="75"/>
      <c r="AB17" s="75"/>
      <c r="AF17" s="101"/>
      <c r="AG17" s="101"/>
    </row>
    <row r="18" spans="2:33">
      <c r="B18" s="9" t="s">
        <v>95</v>
      </c>
      <c r="M18" s="9" t="s">
        <v>96</v>
      </c>
      <c r="AC18" s="75"/>
      <c r="AD18" s="75"/>
      <c r="AF18" s="101"/>
      <c r="AG18" s="101"/>
    </row>
    <row r="19" spans="2:33">
      <c r="L19" s="44"/>
      <c r="AC19" s="75"/>
      <c r="AD19" s="75"/>
      <c r="AF19" s="101"/>
      <c r="AG19" s="101"/>
    </row>
    <row r="20" spans="2:33">
      <c r="L20" s="44"/>
      <c r="AB20" s="96"/>
      <c r="AF20" s="101"/>
      <c r="AG20" s="101"/>
    </row>
    <row r="21" spans="2:33" s="55" customFormat="1">
      <c r="AB21" s="96"/>
      <c r="AF21" s="101"/>
      <c r="AG21" s="101"/>
    </row>
    <row r="22" spans="2:33" s="55" customFormat="1">
      <c r="AB22" s="96"/>
      <c r="AF22" s="101"/>
      <c r="AG22" s="101"/>
    </row>
    <row r="23" spans="2:33" s="44" customFormat="1">
      <c r="X23" s="81"/>
      <c r="Y23" s="81"/>
      <c r="Z23" s="81"/>
      <c r="AA23" s="81"/>
      <c r="AB23" s="81"/>
      <c r="AF23" s="103"/>
      <c r="AG23" s="103"/>
    </row>
    <row r="24" spans="2:33" s="44" customFormat="1">
      <c r="X24" s="81"/>
      <c r="Y24" s="81"/>
      <c r="Z24" s="81"/>
      <c r="AA24" s="81"/>
      <c r="AB24" s="81"/>
      <c r="AF24" s="103"/>
      <c r="AG24" s="103"/>
    </row>
    <row r="25" spans="2:33" s="44" customFormat="1">
      <c r="X25" s="81"/>
      <c r="Y25" s="81"/>
      <c r="Z25" s="81"/>
      <c r="AA25" s="81"/>
      <c r="AB25" s="81"/>
    </row>
    <row r="26" spans="2:33" s="44" customFormat="1">
      <c r="O26" s="81"/>
      <c r="P26" s="81"/>
      <c r="Q26" s="81"/>
      <c r="R26" s="81"/>
      <c r="S26" s="81"/>
      <c r="T26" s="81"/>
      <c r="U26" s="81"/>
      <c r="V26" s="81"/>
      <c r="W26" s="81"/>
      <c r="X26" s="81" t="s">
        <v>168</v>
      </c>
      <c r="Y26" s="81"/>
      <c r="Z26" s="81"/>
      <c r="AA26" s="81"/>
      <c r="AB26" s="81"/>
    </row>
    <row r="27" spans="2:33" s="44" customFormat="1"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</row>
    <row r="28" spans="2:33" s="44" customFormat="1"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</row>
    <row r="29" spans="2:33" s="44" customFormat="1">
      <c r="C29" s="76"/>
      <c r="D29" s="76"/>
      <c r="E29" s="76"/>
      <c r="F29" s="76"/>
      <c r="G29" s="76"/>
      <c r="H29" s="76"/>
      <c r="O29" s="81"/>
      <c r="P29" s="81"/>
      <c r="Q29" s="81"/>
      <c r="R29" s="81"/>
      <c r="S29" s="81"/>
      <c r="T29" s="77"/>
      <c r="U29" s="77"/>
      <c r="V29" s="77"/>
      <c r="W29" s="81"/>
      <c r="X29" s="81"/>
      <c r="Y29" s="81"/>
      <c r="Z29" s="81"/>
      <c r="AA29" s="81"/>
      <c r="AB29" s="81"/>
      <c r="AC29" s="44" t="s">
        <v>193</v>
      </c>
    </row>
    <row r="30" spans="2:33" s="44" customFormat="1">
      <c r="C30" s="76"/>
      <c r="D30" s="76"/>
      <c r="E30" s="76"/>
      <c r="F30" s="76"/>
      <c r="G30" s="76"/>
      <c r="H30" s="76"/>
      <c r="N30" s="44" t="s">
        <v>17</v>
      </c>
      <c r="O30" s="81"/>
      <c r="P30" s="81"/>
      <c r="Q30" s="77"/>
      <c r="R30" s="77"/>
      <c r="S30" s="77"/>
      <c r="T30" s="77"/>
      <c r="U30" s="77"/>
      <c r="V30" s="77"/>
      <c r="W30" s="83"/>
      <c r="X30" s="81"/>
      <c r="Y30" s="81"/>
      <c r="Z30" s="81"/>
      <c r="AA30" s="81"/>
      <c r="AB30" s="81"/>
      <c r="AC30" s="44">
        <v>237476</v>
      </c>
    </row>
    <row r="31" spans="2:33" s="44" customFormat="1">
      <c r="C31" s="76"/>
      <c r="D31" s="76"/>
      <c r="E31" s="76"/>
      <c r="F31" s="76"/>
      <c r="G31" s="76"/>
      <c r="H31" s="76"/>
      <c r="O31" s="81"/>
      <c r="P31" s="81"/>
      <c r="Q31" s="77"/>
      <c r="R31" s="77"/>
      <c r="S31" s="77"/>
      <c r="T31" s="77"/>
      <c r="U31" s="77"/>
      <c r="V31" s="77"/>
      <c r="W31" s="83"/>
      <c r="X31" s="81"/>
      <c r="Y31" s="81"/>
      <c r="Z31" s="81"/>
      <c r="AA31" s="81"/>
      <c r="AB31" s="81"/>
      <c r="AC31" s="44">
        <v>18160</v>
      </c>
    </row>
    <row r="32" spans="2:33" s="44" customFormat="1">
      <c r="C32" s="76"/>
      <c r="D32" s="76"/>
      <c r="E32" s="76"/>
      <c r="F32" s="76"/>
      <c r="G32" s="76"/>
      <c r="H32" s="76"/>
      <c r="O32" s="81"/>
      <c r="P32" s="81"/>
      <c r="Q32" s="77"/>
      <c r="R32" s="77"/>
      <c r="S32" s="77"/>
      <c r="T32" s="77"/>
      <c r="U32" s="77"/>
      <c r="V32" s="77"/>
      <c r="W32" s="83"/>
      <c r="X32" s="81"/>
      <c r="Y32" s="81"/>
      <c r="Z32" s="81"/>
      <c r="AA32" s="81"/>
      <c r="AB32" s="81"/>
      <c r="AC32" s="44">
        <v>1115</v>
      </c>
    </row>
    <row r="33" spans="15:29" s="44" customFormat="1">
      <c r="O33" s="81"/>
      <c r="P33" s="81"/>
      <c r="Q33" s="77"/>
      <c r="R33" s="77"/>
      <c r="S33" s="77"/>
      <c r="T33" s="77"/>
      <c r="U33" s="77"/>
      <c r="V33" s="77"/>
      <c r="W33" s="83"/>
      <c r="X33" s="81"/>
      <c r="Y33" s="81"/>
      <c r="Z33" s="81"/>
      <c r="AA33" s="81"/>
      <c r="AB33" s="81"/>
      <c r="AC33" s="44">
        <v>20202</v>
      </c>
    </row>
    <row r="34" spans="15:29" s="44" customFormat="1">
      <c r="O34" s="81"/>
      <c r="P34" s="81"/>
      <c r="Q34" s="77"/>
      <c r="R34" s="77"/>
      <c r="S34" s="77"/>
      <c r="T34" s="77"/>
      <c r="U34" s="77"/>
      <c r="V34" s="77"/>
      <c r="W34" s="83"/>
      <c r="X34" s="81"/>
      <c r="Y34" s="81"/>
      <c r="Z34" s="81"/>
      <c r="AA34" s="81"/>
      <c r="AB34" s="81"/>
      <c r="AC34" s="44">
        <v>11594</v>
      </c>
    </row>
    <row r="35" spans="15:29" s="44" customFormat="1">
      <c r="O35" s="81"/>
      <c r="P35" s="81"/>
      <c r="Q35" s="77"/>
      <c r="R35" s="77"/>
      <c r="S35" s="77"/>
      <c r="T35" s="77"/>
      <c r="U35" s="77"/>
      <c r="V35" s="77"/>
      <c r="W35" s="83"/>
      <c r="X35" s="81"/>
      <c r="Y35" s="81"/>
      <c r="Z35" s="81"/>
      <c r="AA35" s="81"/>
      <c r="AB35" s="81"/>
      <c r="AC35" s="44">
        <v>106807</v>
      </c>
    </row>
    <row r="36" spans="15:29" s="44" customFormat="1"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</row>
    <row r="37" spans="15:29" s="55" customFormat="1"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</row>
    <row r="38" spans="15:29" s="55" customFormat="1">
      <c r="O38" s="96"/>
      <c r="P38" s="96"/>
      <c r="Q38" s="96"/>
      <c r="R38" s="96"/>
      <c r="S38" s="96"/>
      <c r="T38" s="96"/>
      <c r="U38" s="96"/>
      <c r="V38" s="96"/>
      <c r="W38" s="96"/>
    </row>
    <row r="39" spans="15:29" s="55" customFormat="1">
      <c r="O39" s="96"/>
      <c r="P39" s="96"/>
      <c r="Q39" s="96"/>
      <c r="R39" s="96"/>
      <c r="S39" s="96"/>
      <c r="T39" s="96"/>
      <c r="U39" s="96"/>
      <c r="V39" s="96"/>
      <c r="W39" s="96"/>
    </row>
    <row r="40" spans="15:29" s="55" customFormat="1">
      <c r="O40" s="96"/>
      <c r="P40" s="96"/>
      <c r="Q40" s="96"/>
      <c r="R40" s="96"/>
      <c r="S40" s="96"/>
      <c r="T40" s="96"/>
      <c r="U40" s="96"/>
      <c r="V40" s="96"/>
      <c r="W40" s="96"/>
    </row>
    <row r="41" spans="15:29" s="55" customFormat="1"/>
    <row r="42" spans="15:29" s="55" customFormat="1"/>
    <row r="43" spans="15:29" s="55" customFormat="1"/>
    <row r="44" spans="15:29" s="55" customFormat="1"/>
    <row r="45" spans="15:29" s="55" customFormat="1">
      <c r="P45" s="75"/>
      <c r="Q45" s="8"/>
      <c r="R45" s="8"/>
      <c r="S45" s="8"/>
      <c r="T45" s="75"/>
      <c r="U45" s="8"/>
      <c r="V45" s="8"/>
      <c r="W45" s="8"/>
      <c r="X45" s="75"/>
      <c r="Y45" s="8"/>
      <c r="Z45" s="8"/>
      <c r="AA45" s="8"/>
      <c r="AB45" s="75"/>
    </row>
    <row r="46" spans="15:29" s="55" customFormat="1">
      <c r="P46" s="75"/>
      <c r="Q46" s="8"/>
      <c r="R46" s="8"/>
      <c r="S46" s="8"/>
      <c r="T46" s="75"/>
      <c r="U46" s="8"/>
      <c r="V46" s="8"/>
      <c r="W46" s="8"/>
      <c r="X46" s="75"/>
      <c r="Y46" s="8"/>
      <c r="Z46" s="8"/>
      <c r="AA46" s="8"/>
      <c r="AB46" s="75"/>
    </row>
    <row r="47" spans="15:29" s="55" customFormat="1">
      <c r="P47" s="75"/>
      <c r="Q47" s="8"/>
      <c r="R47" s="8"/>
      <c r="S47" s="8"/>
      <c r="T47" s="75"/>
      <c r="U47" s="8"/>
      <c r="V47" s="8"/>
      <c r="W47" s="8"/>
      <c r="X47" s="75"/>
      <c r="Y47" s="8"/>
      <c r="Z47" s="8"/>
      <c r="AA47" s="8"/>
      <c r="AB47" s="75"/>
    </row>
  </sheetData>
  <sheetProtection algorithmName="SHA-512" hashValue="2p8cOgT7SqWyUO9a7Lx/txS8y7XyYjShSTyAGoR9/A8+cNuL/hUDRULKCQwhJM0z3dUjUfqvr81vKejVK2L23A==" saltValue="+8lr6mCXYMCKXElhDIfdYQ==" spinCount="100000" sheet="1" objects="1" scenarios="1" formatCells="0" formatColumns="0" formatRows="0" insertColumns="0" insertRows="0" insertHyperlinks="0" deleteColumns="0" deleteRows="0" sort="0" autoFilter="0" pivotTables="0"/>
  <mergeCells count="10">
    <mergeCell ref="M5:M10"/>
    <mergeCell ref="M11:M16"/>
    <mergeCell ref="B8:B11"/>
    <mergeCell ref="B12:B15"/>
    <mergeCell ref="D6:D7"/>
    <mergeCell ref="E6:E7"/>
    <mergeCell ref="F6:F7"/>
    <mergeCell ref="G6:G7"/>
    <mergeCell ref="H6:H7"/>
    <mergeCell ref="I6:I7"/>
  </mergeCells>
  <phoneticPr fontId="49" type="noConversion"/>
  <hyperlinks>
    <hyperlink ref="B2" location="'Spis treści'!A1" tooltip="Powrót do spisu treści" display="Powrót do spisu treści" xr:uid="{00000000-0004-0000-0500-000000000000}"/>
  </hyperlinks>
  <pageMargins left="0.7" right="0.7" top="0.75" bottom="0.75" header="0.3" footer="0.3"/>
  <pageSetup paperSize="9" scale="29" orientation="portrait" r:id="rId1"/>
  <colBreaks count="1" manualBreakCount="1">
    <brk id="12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F860A-B3DD-4BC6-94B4-557D487E52D9}">
  <dimension ref="A1:Z64"/>
  <sheetViews>
    <sheetView workbookViewId="0">
      <selection activeCell="D3" sqref="D3"/>
    </sheetView>
  </sheetViews>
  <sheetFormatPr defaultColWidth="9.140625" defaultRowHeight="15"/>
  <cols>
    <col min="1" max="1" width="16.140625" bestFit="1" customWidth="1"/>
    <col min="2" max="5" width="12.85546875" bestFit="1" customWidth="1"/>
    <col min="6" max="6" width="10.7109375" bestFit="1" customWidth="1"/>
    <col min="7" max="8" width="12.140625" bestFit="1" customWidth="1"/>
    <col min="9" max="11" width="10.7109375" bestFit="1" customWidth="1"/>
    <col min="12" max="12" width="12.85546875" bestFit="1" customWidth="1"/>
    <col min="13" max="14" width="10.7109375" bestFit="1" customWidth="1"/>
    <col min="21" max="23" width="12.140625" bestFit="1" customWidth="1"/>
  </cols>
  <sheetData>
    <row r="1" spans="1:9">
      <c r="B1" s="182" t="s">
        <v>220</v>
      </c>
      <c r="C1" s="182"/>
      <c r="D1" s="182"/>
      <c r="E1" s="182"/>
    </row>
    <row r="2" spans="1:9">
      <c r="B2" s="127">
        <v>2019</v>
      </c>
      <c r="C2" s="127">
        <v>2020</v>
      </c>
      <c r="D2" s="127">
        <v>2021</v>
      </c>
    </row>
    <row r="3" spans="1:9">
      <c r="A3" t="s">
        <v>221</v>
      </c>
      <c r="B3" s="124">
        <f>SUM('3. Podróżni OT'!Q5:T10)</f>
        <v>8020746</v>
      </c>
      <c r="C3" s="124">
        <f>SUM('3. Podróżni OT'!U5:X10)</f>
        <v>2777523</v>
      </c>
      <c r="D3" s="124">
        <f>SUM('3. Podróżni OT'!Y5:AB10)</f>
        <v>4523756</v>
      </c>
    </row>
    <row r="4" spans="1:9" ht="15" customHeight="1">
      <c r="A4" t="s">
        <v>229</v>
      </c>
      <c r="B4" s="124">
        <f>SUM('3. Podróżni OT'!Q11:T16)</f>
        <v>283619</v>
      </c>
      <c r="C4" s="124">
        <f>SUM('3. Podróżni OT'!U11:X16)</f>
        <v>1689647</v>
      </c>
      <c r="D4" s="124">
        <f>SUM('3. Podróżni OT'!Y11:AB16)</f>
        <v>457468</v>
      </c>
      <c r="I4" s="122"/>
    </row>
    <row r="5" spans="1:9">
      <c r="A5" t="s">
        <v>222</v>
      </c>
      <c r="B5" s="125">
        <f t="shared" ref="B5:D5" si="0">B3-B4</f>
        <v>7737127</v>
      </c>
      <c r="C5" s="125">
        <f t="shared" si="0"/>
        <v>1087876</v>
      </c>
      <c r="D5" s="125">
        <f t="shared" si="0"/>
        <v>4066288</v>
      </c>
    </row>
    <row r="6" spans="1:9">
      <c r="A6" t="s">
        <v>230</v>
      </c>
      <c r="B6" s="123">
        <f t="shared" ref="B6:D6" si="1">B3/1000000</f>
        <v>8.0207460000000008</v>
      </c>
      <c r="C6" s="123">
        <f t="shared" si="1"/>
        <v>2.777523</v>
      </c>
      <c r="D6" s="123">
        <f t="shared" si="1"/>
        <v>4.5237559999999997</v>
      </c>
      <c r="E6" t="s">
        <v>230</v>
      </c>
    </row>
    <row r="7" spans="1:9">
      <c r="A7" t="s">
        <v>231</v>
      </c>
      <c r="B7" s="123">
        <f>B5/1000000</f>
        <v>7.7371270000000001</v>
      </c>
      <c r="C7" s="123">
        <f t="shared" ref="C7:D7" si="2">C5/1000000</f>
        <v>1.0878760000000001</v>
      </c>
      <c r="D7" s="123">
        <f t="shared" si="2"/>
        <v>4.0662880000000001</v>
      </c>
      <c r="E7" t="s">
        <v>231</v>
      </c>
    </row>
    <row r="8" spans="1:9">
      <c r="B8" s="123"/>
      <c r="C8" s="123"/>
      <c r="D8" s="123"/>
    </row>
    <row r="9" spans="1:9">
      <c r="A9" t="s">
        <v>223</v>
      </c>
      <c r="B9" s="127" t="s">
        <v>226</v>
      </c>
      <c r="C9" s="127" t="s">
        <v>225</v>
      </c>
      <c r="D9" s="127" t="s">
        <v>224</v>
      </c>
    </row>
    <row r="10" spans="1:9">
      <c r="A10" t="s">
        <v>230</v>
      </c>
      <c r="B10" s="122"/>
      <c r="C10" s="122">
        <f t="shared" ref="C10" si="3">C3/B3-1</f>
        <v>-0.65370764764275036</v>
      </c>
      <c r="D10" s="122">
        <f>D3/C3-1</f>
        <v>0.62870154450566207</v>
      </c>
    </row>
    <row r="11" spans="1:9">
      <c r="A11" t="s">
        <v>231</v>
      </c>
      <c r="B11" s="122"/>
      <c r="C11" s="122">
        <f>C5/B5-1</f>
        <v>-0.85939535437378756</v>
      </c>
      <c r="D11" s="122">
        <f>D5/C5-1</f>
        <v>2.7378230607164786</v>
      </c>
    </row>
    <row r="12" spans="1:9" ht="15" customHeight="1">
      <c r="D12" s="127" t="s">
        <v>228</v>
      </c>
    </row>
    <row r="13" spans="1:9">
      <c r="A13" t="s">
        <v>230</v>
      </c>
      <c r="D13" s="122">
        <f>D3/B3-1</f>
        <v>-0.43599311086524872</v>
      </c>
    </row>
    <row r="14" spans="1:9">
      <c r="A14" t="s">
        <v>231</v>
      </c>
      <c r="D14" s="122">
        <f>D5/B5-1</f>
        <v>-0.47444471313447489</v>
      </c>
    </row>
    <row r="15" spans="1:9">
      <c r="B15" s="182" t="s">
        <v>227</v>
      </c>
      <c r="C15" s="182"/>
      <c r="D15" s="182"/>
      <c r="E15" s="182"/>
    </row>
    <row r="16" spans="1:9">
      <c r="B16" s="127">
        <v>2019</v>
      </c>
      <c r="C16" s="127">
        <v>2020</v>
      </c>
      <c r="D16" s="127">
        <v>2021</v>
      </c>
    </row>
    <row r="17" spans="1:26">
      <c r="A17" t="s">
        <v>221</v>
      </c>
      <c r="B17" s="124">
        <f>SUM('2. Umowy OT'!Q5:T10)</f>
        <v>2710349</v>
      </c>
      <c r="C17" s="124">
        <f>SUM('2. Umowy OT'!U5:X10)</f>
        <v>1069987</v>
      </c>
      <c r="D17" s="124">
        <f>SUM('2. Umowy OT'!Y5:AB10)</f>
        <v>1713867</v>
      </c>
    </row>
    <row r="18" spans="1:26">
      <c r="A18" t="s">
        <v>229</v>
      </c>
      <c r="B18" s="124">
        <f>SUM('2. Umowy OT'!Q11:T16)</f>
        <v>115690</v>
      </c>
      <c r="C18" s="124">
        <f>SUM('2. Umowy OT'!U11:X16)</f>
        <v>555505</v>
      </c>
      <c r="D18" s="124">
        <f>SUM('2. Umowy OT'!Y11:AB16)</f>
        <v>179529</v>
      </c>
    </row>
    <row r="19" spans="1:26">
      <c r="A19" t="s">
        <v>222</v>
      </c>
      <c r="B19" s="125">
        <f t="shared" ref="B19" si="4">B17-B18</f>
        <v>2594659</v>
      </c>
      <c r="C19" s="125">
        <f t="shared" ref="C19" si="5">C17-C18</f>
        <v>514482</v>
      </c>
      <c r="D19" s="125">
        <f t="shared" ref="D19" si="6">D17-D18</f>
        <v>1534338</v>
      </c>
    </row>
    <row r="20" spans="1:26">
      <c r="A20" t="s">
        <v>230</v>
      </c>
      <c r="B20" s="123">
        <f t="shared" ref="B20:D20" si="7">B17/1000000</f>
        <v>2.7103489999999999</v>
      </c>
      <c r="C20" s="123">
        <f t="shared" si="7"/>
        <v>1.069987</v>
      </c>
      <c r="D20" s="123">
        <f t="shared" si="7"/>
        <v>1.713867</v>
      </c>
    </row>
    <row r="21" spans="1:26">
      <c r="A21" t="s">
        <v>231</v>
      </c>
      <c r="B21" s="123">
        <f>B19/1000000</f>
        <v>2.594659</v>
      </c>
      <c r="C21" s="123">
        <f t="shared" ref="C21:D21" si="8">C19/1000000</f>
        <v>0.51448199999999999</v>
      </c>
      <c r="D21" s="123">
        <f t="shared" si="8"/>
        <v>1.534338</v>
      </c>
    </row>
    <row r="22" spans="1:26">
      <c r="B22" s="123"/>
      <c r="C22" s="123"/>
      <c r="D22" s="123"/>
    </row>
    <row r="23" spans="1:26">
      <c r="A23" t="s">
        <v>223</v>
      </c>
      <c r="B23" s="127" t="s">
        <v>226</v>
      </c>
      <c r="C23" s="127" t="s">
        <v>225</v>
      </c>
      <c r="D23" s="127" t="s">
        <v>224</v>
      </c>
    </row>
    <row r="24" spans="1:26">
      <c r="A24" t="s">
        <v>230</v>
      </c>
      <c r="B24" s="122"/>
      <c r="C24" s="122">
        <f t="shared" ref="C24" si="9">C17/B17-1</f>
        <v>-0.6052216891625396</v>
      </c>
      <c r="D24" s="122">
        <f>D17/C17-1</f>
        <v>0.6017643205010903</v>
      </c>
      <c r="E24" s="122"/>
    </row>
    <row r="25" spans="1:26">
      <c r="A25" t="s">
        <v>231</v>
      </c>
      <c r="B25" s="122"/>
      <c r="C25" s="122">
        <f>C19/B19-1</f>
        <v>-0.80171498451241563</v>
      </c>
      <c r="D25" s="122">
        <f>D19/C19-1</f>
        <v>1.9822967567378451</v>
      </c>
      <c r="E25" s="122"/>
    </row>
    <row r="26" spans="1:26">
      <c r="D26" s="127" t="s">
        <v>228</v>
      </c>
      <c r="E26" s="122"/>
    </row>
    <row r="27" spans="1:26">
      <c r="A27" t="s">
        <v>230</v>
      </c>
      <c r="D27" s="122">
        <f>D17/B17-1</f>
        <v>-0.36765818719286703</v>
      </c>
      <c r="E27" s="122"/>
    </row>
    <row r="28" spans="1:26">
      <c r="A28" t="s">
        <v>231</v>
      </c>
      <c r="D28" s="122">
        <f>D19/B19-1</f>
        <v>-0.40865524140166398</v>
      </c>
      <c r="E28" s="126"/>
    </row>
    <row r="29" spans="1:26">
      <c r="D29" t="s">
        <v>221</v>
      </c>
      <c r="T29" s="182" t="s">
        <v>220</v>
      </c>
      <c r="U29" s="182"/>
      <c r="V29" s="182"/>
      <c r="W29" s="182"/>
    </row>
    <row r="30" spans="1:26" ht="15.75" thickBot="1">
      <c r="B30" s="8"/>
      <c r="C30" s="1"/>
      <c r="D30" s="27" t="s">
        <v>65</v>
      </c>
      <c r="E30" s="27" t="s">
        <v>101</v>
      </c>
      <c r="F30" s="27" t="s">
        <v>108</v>
      </c>
      <c r="G30" s="27" t="s">
        <v>130</v>
      </c>
      <c r="H30" s="27" t="s">
        <v>134</v>
      </c>
      <c r="I30" s="27" t="s">
        <v>158</v>
      </c>
      <c r="J30" s="27" t="s">
        <v>167</v>
      </c>
      <c r="K30" s="27" t="s">
        <v>168</v>
      </c>
      <c r="L30" s="27" t="s">
        <v>179</v>
      </c>
      <c r="M30" s="27" t="s">
        <v>192</v>
      </c>
      <c r="N30" s="27" t="s">
        <v>193</v>
      </c>
      <c r="O30" s="27" t="s">
        <v>200</v>
      </c>
      <c r="P30" s="27" t="s">
        <v>203</v>
      </c>
      <c r="Q30" s="27" t="s">
        <v>210</v>
      </c>
      <c r="T30" s="127">
        <v>2018</v>
      </c>
      <c r="U30" s="127">
        <v>2019</v>
      </c>
      <c r="V30" s="127">
        <v>2020</v>
      </c>
      <c r="W30" s="127">
        <v>2021</v>
      </c>
      <c r="X30" s="127">
        <v>2019</v>
      </c>
      <c r="Y30" s="127">
        <v>2020</v>
      </c>
      <c r="Z30" s="127">
        <v>2021</v>
      </c>
    </row>
    <row r="31" spans="1:26">
      <c r="B31" s="167" t="s">
        <v>24</v>
      </c>
      <c r="C31" s="10" t="s">
        <v>13</v>
      </c>
      <c r="D31" s="16">
        <v>1067957</v>
      </c>
      <c r="E31" s="16">
        <v>621369</v>
      </c>
      <c r="F31" s="16">
        <v>781061</v>
      </c>
      <c r="G31" s="16">
        <v>762774</v>
      </c>
      <c r="H31" s="16">
        <v>1125525</v>
      </c>
      <c r="I31" s="16">
        <v>641010</v>
      </c>
      <c r="J31" s="16">
        <v>575733</v>
      </c>
      <c r="K31" s="16">
        <v>186317</v>
      </c>
      <c r="L31" s="16">
        <v>479680</v>
      </c>
      <c r="M31" s="16">
        <v>118622</v>
      </c>
      <c r="N31" s="16">
        <v>228216</v>
      </c>
      <c r="O31" s="16">
        <v>715655</v>
      </c>
      <c r="P31" s="16">
        <v>833412</v>
      </c>
      <c r="Q31" s="16">
        <v>432274</v>
      </c>
      <c r="S31" s="10" t="s">
        <v>13</v>
      </c>
      <c r="U31" s="107">
        <f>SUM(F31:I31)-SUM(F37:I37)</f>
        <v>3157688</v>
      </c>
      <c r="V31" s="107">
        <f>SUM(J31:M31)-SUM(J37:M37)</f>
        <v>271283</v>
      </c>
      <c r="W31" s="107">
        <f>SUM(N31:Q31)-SUM(N37:Q37)</f>
        <v>1890023</v>
      </c>
      <c r="X31" s="130">
        <f>U31/$U$37</f>
        <v>0.4099973940909617</v>
      </c>
      <c r="Y31" s="130">
        <f>V31/$V$37</f>
        <v>0.25264205836555581</v>
      </c>
      <c r="Z31" s="130">
        <f t="shared" ref="Z31:Z36" si="10">W31/$W$37</f>
        <v>0.47921840176269087</v>
      </c>
    </row>
    <row r="32" spans="1:26">
      <c r="B32" s="167"/>
      <c r="C32" s="10" t="s">
        <v>14</v>
      </c>
      <c r="D32" s="17">
        <v>41954</v>
      </c>
      <c r="E32" s="17">
        <v>56672</v>
      </c>
      <c r="F32" s="17">
        <v>73408</v>
      </c>
      <c r="G32" s="17">
        <v>52539</v>
      </c>
      <c r="H32" s="17">
        <v>61288</v>
      </c>
      <c r="I32" s="17">
        <v>74458</v>
      </c>
      <c r="J32" s="17">
        <v>54842</v>
      </c>
      <c r="K32" s="17">
        <v>6822</v>
      </c>
      <c r="L32" s="17">
        <v>11580</v>
      </c>
      <c r="M32" s="17">
        <v>9354</v>
      </c>
      <c r="N32" s="17">
        <v>17333</v>
      </c>
      <c r="O32" s="17">
        <v>28725</v>
      </c>
      <c r="P32" s="17">
        <v>35711</v>
      </c>
      <c r="Q32" s="17">
        <v>43077</v>
      </c>
      <c r="S32" s="10" t="s">
        <v>14</v>
      </c>
      <c r="U32" s="107">
        <f t="shared" ref="U32:U36" si="11">SUM(F32:I32)-SUM(F38:I38)</f>
        <v>244322</v>
      </c>
      <c r="V32" s="107">
        <f t="shared" ref="V32:V36" si="12">SUM(J32:M32)-SUM(J38:M38)</f>
        <v>10412</v>
      </c>
      <c r="W32" s="107">
        <f t="shared" ref="W32:W36" si="13">SUM(N32:Q32)-SUM(N38:Q38)</f>
        <v>96377</v>
      </c>
      <c r="X32" s="130">
        <f t="shared" ref="X32:X36" si="14">U32/$U$37</f>
        <v>3.1723014851084697E-2</v>
      </c>
      <c r="Y32" s="130">
        <f t="shared" ref="Y32:Y36" si="15">V32/$V$37</f>
        <v>9.6965497716486743E-3</v>
      </c>
      <c r="Z32" s="130">
        <f t="shared" si="10"/>
        <v>2.443654490272492E-2</v>
      </c>
    </row>
    <row r="33" spans="2:26">
      <c r="B33" s="167"/>
      <c r="C33" s="10" t="s">
        <v>15</v>
      </c>
      <c r="D33" s="17">
        <v>2212</v>
      </c>
      <c r="E33" s="17">
        <v>2468</v>
      </c>
      <c r="F33" s="17">
        <v>2888</v>
      </c>
      <c r="G33" s="17">
        <v>2223</v>
      </c>
      <c r="H33" s="17">
        <v>3414</v>
      </c>
      <c r="I33" s="17">
        <v>2979</v>
      </c>
      <c r="J33" s="17">
        <v>1869</v>
      </c>
      <c r="K33" s="17">
        <v>311</v>
      </c>
      <c r="L33" s="17">
        <v>505</v>
      </c>
      <c r="M33" s="17">
        <v>803</v>
      </c>
      <c r="N33" s="17">
        <v>1205</v>
      </c>
      <c r="O33" s="17">
        <v>1191</v>
      </c>
      <c r="P33" s="17">
        <v>1384</v>
      </c>
      <c r="Q33" s="17">
        <v>1861</v>
      </c>
      <c r="S33" s="10" t="s">
        <v>15</v>
      </c>
      <c r="U33" s="107">
        <f t="shared" si="11"/>
        <v>11088</v>
      </c>
      <c r="V33" s="107">
        <f t="shared" si="12"/>
        <v>1958</v>
      </c>
      <c r="W33" s="107">
        <f t="shared" si="13"/>
        <v>4903</v>
      </c>
      <c r="X33" s="130">
        <f t="shared" si="14"/>
        <v>1.439677100993063E-3</v>
      </c>
      <c r="Y33" s="130">
        <f t="shared" si="15"/>
        <v>1.8234579766507975E-3</v>
      </c>
      <c r="Z33" s="130">
        <f t="shared" si="10"/>
        <v>1.2431636143276951E-3</v>
      </c>
    </row>
    <row r="34" spans="2:26">
      <c r="B34" s="167"/>
      <c r="C34" s="10" t="s">
        <v>16</v>
      </c>
      <c r="D34" s="17">
        <v>178315</v>
      </c>
      <c r="E34" s="17">
        <v>184433</v>
      </c>
      <c r="F34" s="17">
        <v>258436</v>
      </c>
      <c r="G34" s="17">
        <v>217404</v>
      </c>
      <c r="H34" s="17">
        <v>192319</v>
      </c>
      <c r="I34" s="17">
        <v>201960</v>
      </c>
      <c r="J34" s="17">
        <v>160273</v>
      </c>
      <c r="K34" s="17">
        <v>14900</v>
      </c>
      <c r="L34" s="17">
        <v>50132</v>
      </c>
      <c r="M34" s="17">
        <v>18059</v>
      </c>
      <c r="N34" s="17">
        <v>20595</v>
      </c>
      <c r="O34" s="17">
        <v>73028</v>
      </c>
      <c r="P34" s="17">
        <v>122342</v>
      </c>
      <c r="Q34" s="17">
        <v>64348</v>
      </c>
      <c r="S34" s="10" t="s">
        <v>16</v>
      </c>
      <c r="U34" s="107">
        <f t="shared" si="11"/>
        <v>815027</v>
      </c>
      <c r="V34" s="107">
        <f t="shared" si="12"/>
        <v>42583</v>
      </c>
      <c r="W34" s="107">
        <f t="shared" si="13"/>
        <v>229084</v>
      </c>
      <c r="X34" s="130">
        <f t="shared" si="14"/>
        <v>0.10582392754248496</v>
      </c>
      <c r="Y34" s="130">
        <f t="shared" si="15"/>
        <v>3.9656951491175131E-2</v>
      </c>
      <c r="Z34" s="130">
        <f t="shared" si="10"/>
        <v>5.8084620319120074E-2</v>
      </c>
    </row>
    <row r="35" spans="2:26">
      <c r="B35" s="167"/>
      <c r="C35" s="10" t="s">
        <v>63</v>
      </c>
      <c r="D35" s="28">
        <v>15380</v>
      </c>
      <c r="E35" s="28">
        <v>23840</v>
      </c>
      <c r="F35" s="28">
        <v>20168</v>
      </c>
      <c r="G35" s="28">
        <v>10220</v>
      </c>
      <c r="H35" s="28">
        <v>21426</v>
      </c>
      <c r="I35" s="28">
        <v>28133</v>
      </c>
      <c r="J35" s="28">
        <v>15665</v>
      </c>
      <c r="K35" s="28">
        <v>1713</v>
      </c>
      <c r="L35" s="28">
        <v>10815</v>
      </c>
      <c r="M35" s="28">
        <v>6980</v>
      </c>
      <c r="N35" s="28">
        <v>12610</v>
      </c>
      <c r="O35" s="28">
        <v>9413</v>
      </c>
      <c r="P35" s="28">
        <v>20952</v>
      </c>
      <c r="Q35" s="28">
        <v>25810</v>
      </c>
      <c r="S35" s="10" t="s">
        <v>63</v>
      </c>
      <c r="U35" s="107">
        <f t="shared" si="11"/>
        <v>78066</v>
      </c>
      <c r="V35" s="107">
        <f t="shared" si="12"/>
        <v>19622</v>
      </c>
      <c r="W35" s="107">
        <f t="shared" si="13"/>
        <v>59077</v>
      </c>
      <c r="X35" s="130">
        <f t="shared" si="14"/>
        <v>1.013616816072551E-2</v>
      </c>
      <c r="Y35" s="130">
        <f t="shared" si="15"/>
        <v>1.827369377826453E-2</v>
      </c>
      <c r="Z35" s="130">
        <f t="shared" si="10"/>
        <v>1.4979069313407556E-2</v>
      </c>
    </row>
    <row r="36" spans="2:26">
      <c r="B36" s="167"/>
      <c r="C36" s="10" t="s">
        <v>64</v>
      </c>
      <c r="D36" s="28">
        <v>786326</v>
      </c>
      <c r="E36" s="28">
        <v>782721</v>
      </c>
      <c r="F36" s="28">
        <v>853336</v>
      </c>
      <c r="G36" s="28">
        <v>1098702</v>
      </c>
      <c r="H36" s="28">
        <v>771199</v>
      </c>
      <c r="I36" s="28">
        <v>727951</v>
      </c>
      <c r="J36" s="28">
        <v>540308</v>
      </c>
      <c r="K36" s="28">
        <v>110853</v>
      </c>
      <c r="L36" s="28">
        <v>304451</v>
      </c>
      <c r="M36" s="28">
        <v>76871</v>
      </c>
      <c r="N36" s="28">
        <v>119437</v>
      </c>
      <c r="O36" s="28">
        <v>361821</v>
      </c>
      <c r="P36" s="28">
        <v>872021</v>
      </c>
      <c r="Q36" s="28">
        <v>356192</v>
      </c>
      <c r="S36" s="10" t="s">
        <v>64</v>
      </c>
      <c r="U36" s="107">
        <f t="shared" si="11"/>
        <v>3395536</v>
      </c>
      <c r="V36" s="107">
        <f t="shared" si="12"/>
        <v>727926</v>
      </c>
      <c r="W36" s="107">
        <f t="shared" si="13"/>
        <v>1664506</v>
      </c>
      <c r="X36" s="130">
        <f t="shared" si="14"/>
        <v>0.44087981825375011</v>
      </c>
      <c r="Y36" s="130">
        <f t="shared" si="15"/>
        <v>0.67790728861670502</v>
      </c>
      <c r="Z36" s="130">
        <f t="shared" si="10"/>
        <v>0.42203820008772885</v>
      </c>
    </row>
    <row r="37" spans="2:26">
      <c r="B37" s="167" t="s">
        <v>23</v>
      </c>
      <c r="C37" s="10" t="s">
        <v>13</v>
      </c>
      <c r="D37" s="18">
        <v>31385</v>
      </c>
      <c r="E37" s="18">
        <v>23581</v>
      </c>
      <c r="F37" s="18">
        <v>37587</v>
      </c>
      <c r="G37" s="18">
        <v>54672</v>
      </c>
      <c r="H37" s="18">
        <v>32092</v>
      </c>
      <c r="I37" s="18">
        <v>28331</v>
      </c>
      <c r="J37" s="18">
        <v>167384</v>
      </c>
      <c r="K37" s="18">
        <v>585887</v>
      </c>
      <c r="L37" s="18">
        <v>289530</v>
      </c>
      <c r="M37" s="18">
        <v>46268</v>
      </c>
      <c r="N37" s="18">
        <v>70750</v>
      </c>
      <c r="O37" s="18">
        <v>156566</v>
      </c>
      <c r="P37" s="18">
        <v>70624</v>
      </c>
      <c r="Q37" s="18">
        <v>21594</v>
      </c>
      <c r="U37" s="107">
        <f>SUM(U31:U36)</f>
        <v>7701727</v>
      </c>
      <c r="V37" s="107">
        <f t="shared" ref="V37:W37" si="16">SUM(V31:V36)</f>
        <v>1073784</v>
      </c>
      <c r="W37" s="107">
        <f t="shared" si="16"/>
        <v>3943970</v>
      </c>
    </row>
    <row r="38" spans="2:26">
      <c r="B38" s="167"/>
      <c r="C38" s="10" t="s">
        <v>14</v>
      </c>
      <c r="D38" s="19">
        <v>2949</v>
      </c>
      <c r="E38" s="19">
        <v>3353</v>
      </c>
      <c r="F38" s="19">
        <v>4078</v>
      </c>
      <c r="G38" s="19">
        <v>4125</v>
      </c>
      <c r="H38" s="19">
        <v>4480</v>
      </c>
      <c r="I38" s="19">
        <v>4688</v>
      </c>
      <c r="J38" s="19">
        <v>20730</v>
      </c>
      <c r="K38" s="19">
        <v>23811</v>
      </c>
      <c r="L38" s="19">
        <v>19948</v>
      </c>
      <c r="M38" s="19">
        <v>7697</v>
      </c>
      <c r="N38" s="19">
        <v>7025</v>
      </c>
      <c r="O38" s="19">
        <v>8480</v>
      </c>
      <c r="P38" s="19">
        <v>6815</v>
      </c>
      <c r="Q38" s="19">
        <v>6149</v>
      </c>
      <c r="U38" t="b">
        <f>U37=B5</f>
        <v>0</v>
      </c>
      <c r="V38" t="b">
        <f t="shared" ref="V38:W38" si="17">V37=C5</f>
        <v>0</v>
      </c>
      <c r="W38" t="b">
        <f t="shared" si="17"/>
        <v>0</v>
      </c>
    </row>
    <row r="39" spans="2:26">
      <c r="B39" s="167"/>
      <c r="C39" s="10" t="s">
        <v>15</v>
      </c>
      <c r="D39" s="19">
        <v>25</v>
      </c>
      <c r="E39" s="19">
        <v>67</v>
      </c>
      <c r="F39" s="19">
        <v>65</v>
      </c>
      <c r="G39" s="19">
        <v>89</v>
      </c>
      <c r="H39" s="19">
        <v>90</v>
      </c>
      <c r="I39" s="19">
        <v>172</v>
      </c>
      <c r="J39" s="19">
        <v>434</v>
      </c>
      <c r="K39" s="19">
        <v>341</v>
      </c>
      <c r="L39" s="19">
        <v>510</v>
      </c>
      <c r="M39" s="19">
        <v>245</v>
      </c>
      <c r="N39" s="19">
        <v>213</v>
      </c>
      <c r="O39" s="19">
        <v>122</v>
      </c>
      <c r="P39" s="19">
        <v>165</v>
      </c>
      <c r="Q39" s="19">
        <v>238</v>
      </c>
    </row>
    <row r="40" spans="2:26">
      <c r="B40" s="167"/>
      <c r="C40" s="10" t="s">
        <v>16</v>
      </c>
      <c r="D40" s="19">
        <v>12113</v>
      </c>
      <c r="E40" s="19">
        <v>5137</v>
      </c>
      <c r="F40" s="19">
        <v>13045</v>
      </c>
      <c r="G40" s="19">
        <v>20451</v>
      </c>
      <c r="H40" s="19">
        <v>16293</v>
      </c>
      <c r="I40" s="19">
        <v>5303</v>
      </c>
      <c r="J40" s="19">
        <v>57588</v>
      </c>
      <c r="K40" s="19">
        <v>72054</v>
      </c>
      <c r="L40" s="19">
        <v>44702</v>
      </c>
      <c r="M40" s="19">
        <v>26437</v>
      </c>
      <c r="N40" s="19">
        <v>14626</v>
      </c>
      <c r="O40" s="19">
        <v>18540</v>
      </c>
      <c r="P40" s="19">
        <v>12854</v>
      </c>
      <c r="Q40" s="19">
        <v>5209</v>
      </c>
    </row>
    <row r="41" spans="2:26">
      <c r="B41" s="167"/>
      <c r="C41" s="10" t="s">
        <v>63</v>
      </c>
      <c r="D41" s="19">
        <v>184</v>
      </c>
      <c r="E41" s="19">
        <v>604</v>
      </c>
      <c r="F41" s="19">
        <v>484</v>
      </c>
      <c r="G41" s="19">
        <v>207</v>
      </c>
      <c r="H41" s="19">
        <v>430</v>
      </c>
      <c r="I41" s="19">
        <v>760</v>
      </c>
      <c r="J41" s="19">
        <v>6917</v>
      </c>
      <c r="K41" s="19">
        <v>2393</v>
      </c>
      <c r="L41" s="19">
        <v>2319</v>
      </c>
      <c r="M41" s="19">
        <v>3922</v>
      </c>
      <c r="N41" s="19">
        <v>6501</v>
      </c>
      <c r="O41" s="19">
        <v>1555</v>
      </c>
      <c r="P41" s="19">
        <v>606</v>
      </c>
      <c r="Q41" s="19">
        <v>1046</v>
      </c>
    </row>
    <row r="42" spans="2:26" ht="15.75" thickBot="1">
      <c r="B42" s="167"/>
      <c r="C42" s="10" t="s">
        <v>64</v>
      </c>
      <c r="D42" s="20">
        <v>13913</v>
      </c>
      <c r="E42" s="20">
        <v>10655</v>
      </c>
      <c r="F42" s="20">
        <v>11351</v>
      </c>
      <c r="G42" s="20">
        <v>20354</v>
      </c>
      <c r="H42" s="20">
        <v>14048</v>
      </c>
      <c r="I42" s="20">
        <v>9899</v>
      </c>
      <c r="J42" s="20">
        <v>59812</v>
      </c>
      <c r="K42" s="20">
        <v>165153</v>
      </c>
      <c r="L42" s="20">
        <v>49437</v>
      </c>
      <c r="M42" s="20">
        <v>30155</v>
      </c>
      <c r="N42" s="20">
        <v>10232</v>
      </c>
      <c r="O42" s="20">
        <v>16526</v>
      </c>
      <c r="P42" s="20">
        <v>12763</v>
      </c>
      <c r="Q42" s="20">
        <v>5444</v>
      </c>
      <c r="T42" s="182" t="s">
        <v>220</v>
      </c>
      <c r="U42" s="182"/>
      <c r="V42" s="182"/>
      <c r="W42" s="182"/>
    </row>
    <row r="43" spans="2:26">
      <c r="T43" s="127">
        <v>2018</v>
      </c>
      <c r="U43" s="127">
        <v>2019</v>
      </c>
      <c r="V43" s="127">
        <v>2020</v>
      </c>
      <c r="W43" s="127">
        <v>2021</v>
      </c>
      <c r="X43" s="127">
        <v>2019</v>
      </c>
      <c r="Y43" s="127">
        <v>2020</v>
      </c>
      <c r="Z43" s="127">
        <v>2021</v>
      </c>
    </row>
    <row r="44" spans="2:26">
      <c r="B44" s="9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S44" s="10" t="s">
        <v>13</v>
      </c>
      <c r="U44" s="110">
        <f>U31/1000000</f>
        <v>3.1576879999999998</v>
      </c>
      <c r="V44" s="110">
        <f t="shared" ref="V44:W44" si="18">V31/1000000</f>
        <v>0.271283</v>
      </c>
      <c r="W44" s="129">
        <f t="shared" si="18"/>
        <v>1.890023</v>
      </c>
      <c r="X44" s="130">
        <f>U44/$U$50</f>
        <v>0.4099973940909617</v>
      </c>
      <c r="Y44" s="130">
        <f>V44/$V$50</f>
        <v>0.25264205836555587</v>
      </c>
      <c r="Z44" s="130">
        <f>W44/$W$50</f>
        <v>0.47921840176269087</v>
      </c>
    </row>
    <row r="45" spans="2:26">
      <c r="S45" s="10" t="s">
        <v>14</v>
      </c>
      <c r="U45" s="110">
        <f t="shared" ref="U45:W45" si="19">U32/1000000</f>
        <v>0.24432200000000001</v>
      </c>
      <c r="V45" s="110">
        <f t="shared" si="19"/>
        <v>1.0411999999999999E-2</v>
      </c>
      <c r="W45" s="110">
        <f t="shared" si="19"/>
        <v>9.6377000000000004E-2</v>
      </c>
      <c r="X45" s="130">
        <f t="shared" ref="X45:X49" si="20">U45/$U$50</f>
        <v>3.1723014851084703E-2</v>
      </c>
      <c r="Y45" s="130">
        <f t="shared" ref="Y45:Y49" si="21">V45/$V$50</f>
        <v>9.6965497716486743E-3</v>
      </c>
      <c r="Z45" s="130">
        <f t="shared" ref="Z45:Z49" si="22">W45/$W$50</f>
        <v>2.443654490272492E-2</v>
      </c>
    </row>
    <row r="46" spans="2:26">
      <c r="S46" s="10" t="s">
        <v>15</v>
      </c>
      <c r="U46" s="110">
        <f t="shared" ref="U46:W46" si="23">U33/1000000</f>
        <v>1.1088000000000001E-2</v>
      </c>
      <c r="V46" s="110">
        <f t="shared" si="23"/>
        <v>1.9580000000000001E-3</v>
      </c>
      <c r="W46" s="110">
        <f t="shared" si="23"/>
        <v>4.9030000000000002E-3</v>
      </c>
      <c r="X46" s="130">
        <f t="shared" si="20"/>
        <v>1.4396771009930632E-3</v>
      </c>
      <c r="Y46" s="130">
        <f t="shared" si="21"/>
        <v>1.8234579766507979E-3</v>
      </c>
      <c r="Z46" s="130">
        <f t="shared" si="22"/>
        <v>1.2431636143276951E-3</v>
      </c>
    </row>
    <row r="47" spans="2:26">
      <c r="B47" s="22" t="s">
        <v>102</v>
      </c>
      <c r="C47" s="22"/>
      <c r="S47" s="10" t="s">
        <v>16</v>
      </c>
      <c r="U47" s="110">
        <f t="shared" ref="U47:W47" si="24">U34/1000000</f>
        <v>0.81502699999999995</v>
      </c>
      <c r="V47" s="110">
        <f t="shared" si="24"/>
        <v>4.2583000000000003E-2</v>
      </c>
      <c r="W47" s="110">
        <f t="shared" si="24"/>
        <v>0.22908400000000001</v>
      </c>
      <c r="X47" s="130">
        <f t="shared" si="20"/>
        <v>0.10582392754248496</v>
      </c>
      <c r="Y47" s="130">
        <f t="shared" si="21"/>
        <v>3.9656951491175145E-2</v>
      </c>
      <c r="Z47" s="130">
        <f t="shared" si="22"/>
        <v>5.8084620319120074E-2</v>
      </c>
    </row>
    <row r="48" spans="2:26" ht="15.75" thickBot="1">
      <c r="C48" s="22"/>
      <c r="S48" s="10" t="s">
        <v>63</v>
      </c>
      <c r="U48" s="110">
        <f t="shared" ref="U48:W48" si="25">U35/1000000</f>
        <v>7.8065999999999997E-2</v>
      </c>
      <c r="V48" s="110">
        <f t="shared" si="25"/>
        <v>1.9622000000000001E-2</v>
      </c>
      <c r="W48" s="110">
        <f t="shared" si="25"/>
        <v>5.9076999999999998E-2</v>
      </c>
      <c r="X48" s="130">
        <f t="shared" si="20"/>
        <v>1.013616816072551E-2</v>
      </c>
      <c r="Y48" s="130">
        <f t="shared" si="21"/>
        <v>1.8273693778264533E-2</v>
      </c>
      <c r="Z48" s="130">
        <f t="shared" si="22"/>
        <v>1.4979069313407554E-2</v>
      </c>
    </row>
    <row r="49" spans="2:26">
      <c r="C49" s="183" t="s">
        <v>26</v>
      </c>
      <c r="D49" s="185" t="s">
        <v>27</v>
      </c>
      <c r="E49" s="185" t="s">
        <v>28</v>
      </c>
      <c r="F49" s="185" t="s">
        <v>29</v>
      </c>
      <c r="G49" s="185" t="s">
        <v>30</v>
      </c>
      <c r="H49" s="185" t="s">
        <v>31</v>
      </c>
      <c r="I49" s="185" t="s">
        <v>32</v>
      </c>
      <c r="J49" s="185" t="s">
        <v>33</v>
      </c>
      <c r="K49" s="185" t="s">
        <v>34</v>
      </c>
      <c r="L49" s="185" t="s">
        <v>35</v>
      </c>
      <c r="M49" s="185" t="s">
        <v>36</v>
      </c>
      <c r="N49" s="180" t="s">
        <v>37</v>
      </c>
      <c r="S49" s="10" t="s">
        <v>64</v>
      </c>
      <c r="U49" s="129">
        <f t="shared" ref="U49:W49" si="26">U36/1000000</f>
        <v>3.3955359999999999</v>
      </c>
      <c r="V49" s="129">
        <f t="shared" si="26"/>
        <v>0.72792599999999996</v>
      </c>
      <c r="W49" s="110">
        <f t="shared" si="26"/>
        <v>1.664506</v>
      </c>
      <c r="X49" s="130">
        <f t="shared" si="20"/>
        <v>0.44087981825375011</v>
      </c>
      <c r="Y49" s="130">
        <f t="shared" si="21"/>
        <v>0.67790728861670513</v>
      </c>
      <c r="Z49" s="130">
        <f t="shared" si="22"/>
        <v>0.42203820008772885</v>
      </c>
    </row>
    <row r="50" spans="2:26" ht="15.75" thickBot="1">
      <c r="C50" s="184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1"/>
      <c r="U50" s="128">
        <f>SUM(U44:U49)</f>
        <v>7.7017269999999991</v>
      </c>
      <c r="V50" s="128">
        <f t="shared" ref="V50" si="27">SUM(V44:V49)</f>
        <v>1.0737839999999998</v>
      </c>
      <c r="W50" s="128">
        <f t="shared" ref="W50" si="28">SUM(W44:W49)</f>
        <v>3.9439700000000002</v>
      </c>
    </row>
    <row r="51" spans="2:26">
      <c r="B51" s="71">
        <v>2017</v>
      </c>
      <c r="C51" s="23">
        <v>156414</v>
      </c>
      <c r="D51" s="24">
        <v>166801</v>
      </c>
      <c r="E51" s="23">
        <v>200825</v>
      </c>
      <c r="F51" s="24">
        <v>176969</v>
      </c>
      <c r="G51" s="23">
        <v>215207</v>
      </c>
      <c r="H51" s="24">
        <v>246247</v>
      </c>
      <c r="I51" s="23">
        <v>274829</v>
      </c>
      <c r="J51" s="24">
        <v>250778</v>
      </c>
      <c r="K51" s="23">
        <v>193140</v>
      </c>
      <c r="L51" s="24">
        <v>197324</v>
      </c>
      <c r="M51" s="23">
        <v>177675</v>
      </c>
      <c r="N51" s="25">
        <v>157960</v>
      </c>
    </row>
    <row r="52" spans="2:26">
      <c r="B52" s="72">
        <v>2018</v>
      </c>
      <c r="C52" s="23">
        <v>237927</v>
      </c>
      <c r="D52" s="24">
        <v>205992</v>
      </c>
      <c r="E52" s="23">
        <v>225966</v>
      </c>
      <c r="F52" s="24">
        <v>242951</v>
      </c>
      <c r="G52" s="23">
        <v>251498</v>
      </c>
      <c r="H52" s="24">
        <v>274253</v>
      </c>
      <c r="I52" s="23">
        <v>286581</v>
      </c>
      <c r="J52" s="24">
        <v>257698</v>
      </c>
      <c r="K52" s="23">
        <v>216933</v>
      </c>
      <c r="L52" s="24">
        <v>183664</v>
      </c>
      <c r="M52" s="23">
        <v>163618</v>
      </c>
      <c r="N52" s="25">
        <v>153388</v>
      </c>
      <c r="T52" s="182"/>
      <c r="U52" s="182"/>
      <c r="V52" s="182"/>
      <c r="W52" s="182"/>
    </row>
    <row r="53" spans="2:26">
      <c r="B53" s="84">
        <v>2019</v>
      </c>
      <c r="C53" s="85">
        <v>229442</v>
      </c>
      <c r="D53" s="86">
        <v>206834</v>
      </c>
      <c r="E53" s="87">
        <v>226253</v>
      </c>
      <c r="F53" s="88">
        <v>199836</v>
      </c>
      <c r="G53" s="23">
        <v>275576</v>
      </c>
      <c r="H53" s="88">
        <v>253999</v>
      </c>
      <c r="I53" s="89">
        <v>301966</v>
      </c>
      <c r="J53" s="90">
        <v>253965</v>
      </c>
      <c r="K53" s="89">
        <v>241776</v>
      </c>
      <c r="L53" s="90">
        <v>193841</v>
      </c>
      <c r="M53" s="89">
        <v>173384</v>
      </c>
      <c r="N53" s="91">
        <v>159331</v>
      </c>
      <c r="T53" s="127"/>
      <c r="U53" s="127"/>
      <c r="V53" s="127"/>
      <c r="W53" s="127"/>
    </row>
    <row r="54" spans="2:26">
      <c r="B54" s="84">
        <v>2020</v>
      </c>
      <c r="C54" s="89">
        <v>250679</v>
      </c>
      <c r="D54" s="90">
        <v>185927</v>
      </c>
      <c r="E54" s="89">
        <v>50700</v>
      </c>
      <c r="F54" s="98">
        <v>9936</v>
      </c>
      <c r="G54" s="99">
        <v>33930</v>
      </c>
      <c r="H54" s="98">
        <v>94331</v>
      </c>
      <c r="I54" s="89">
        <v>144403</v>
      </c>
      <c r="J54" s="90">
        <v>110030</v>
      </c>
      <c r="K54" s="89">
        <v>88000</v>
      </c>
      <c r="L54" s="90">
        <v>36134</v>
      </c>
      <c r="M54" s="89">
        <v>23145</v>
      </c>
      <c r="N54" s="100">
        <v>35708</v>
      </c>
      <c r="T54" s="127">
        <v>2018</v>
      </c>
      <c r="U54" s="127">
        <v>2019</v>
      </c>
      <c r="V54" s="127">
        <v>2020</v>
      </c>
      <c r="W54" s="127">
        <v>2021</v>
      </c>
      <c r="X54" s="127">
        <v>2019</v>
      </c>
      <c r="Y54" s="127">
        <v>2020</v>
      </c>
      <c r="Z54" s="127">
        <v>2021</v>
      </c>
    </row>
    <row r="55" spans="2:26" ht="15.75" thickBot="1">
      <c r="B55" s="92">
        <v>2021</v>
      </c>
      <c r="C55" s="93">
        <v>50013</v>
      </c>
      <c r="D55" s="94">
        <v>70799</v>
      </c>
      <c r="E55" s="93">
        <v>77885</v>
      </c>
      <c r="F55" s="94">
        <v>84399</v>
      </c>
      <c r="G55" s="93">
        <v>173550</v>
      </c>
      <c r="H55" s="94">
        <v>236861</v>
      </c>
      <c r="I55" s="93">
        <v>263282</v>
      </c>
      <c r="J55" s="94">
        <v>270727</v>
      </c>
      <c r="K55" s="93">
        <v>168923</v>
      </c>
      <c r="L55" s="94">
        <v>121113</v>
      </c>
      <c r="M55" s="93">
        <v>92653</v>
      </c>
      <c r="N55" s="95">
        <v>70435</v>
      </c>
      <c r="S55" s="10" t="s">
        <v>13</v>
      </c>
      <c r="U55" s="110">
        <v>3.1576879999999998</v>
      </c>
      <c r="V55" s="110">
        <v>0.271283</v>
      </c>
      <c r="W55" s="110">
        <v>1.890023</v>
      </c>
      <c r="X55" s="130">
        <f>U55/$U$50</f>
        <v>0.4099973940909617</v>
      </c>
      <c r="Y55" s="130">
        <f>V55/$V$50</f>
        <v>0.25264205836555587</v>
      </c>
      <c r="Z55" s="130">
        <f>W55/$W$50</f>
        <v>0.47921840176269087</v>
      </c>
    </row>
    <row r="56" spans="2:26">
      <c r="S56" s="10" t="s">
        <v>64</v>
      </c>
      <c r="U56" s="110">
        <v>3.3955359999999999</v>
      </c>
      <c r="V56" s="110">
        <v>0.72792599999999996</v>
      </c>
      <c r="W56" s="110">
        <v>1.664506</v>
      </c>
      <c r="X56" s="130">
        <f t="shared" ref="X56:X61" si="29">U56/$U$50</f>
        <v>0.44087981825375011</v>
      </c>
      <c r="Y56" s="130">
        <f t="shared" ref="Y56:Y61" si="30">V56/$V$50</f>
        <v>0.67790728861670513</v>
      </c>
      <c r="Z56" s="130">
        <f t="shared" ref="Z56:Z61" si="31">W56/$W$50</f>
        <v>0.42203820008772885</v>
      </c>
    </row>
    <row r="57" spans="2:26">
      <c r="S57" s="10" t="s">
        <v>16</v>
      </c>
      <c r="U57" s="110">
        <v>0.81502699999999995</v>
      </c>
      <c r="V57" s="110">
        <v>4.2583000000000003E-2</v>
      </c>
      <c r="W57" s="110">
        <v>0.22908400000000001</v>
      </c>
      <c r="X57" s="130">
        <f t="shared" si="29"/>
        <v>0.10582392754248496</v>
      </c>
      <c r="Y57" s="130">
        <f t="shared" si="30"/>
        <v>3.9656951491175145E-2</v>
      </c>
      <c r="Z57" s="130">
        <f t="shared" si="31"/>
        <v>5.8084620319120074E-2</v>
      </c>
    </row>
    <row r="58" spans="2:26">
      <c r="S58" s="10" t="s">
        <v>14</v>
      </c>
      <c r="U58" s="110">
        <v>0.24432200000000001</v>
      </c>
      <c r="V58" s="110">
        <v>1.0411999999999999E-2</v>
      </c>
      <c r="W58" s="110">
        <v>9.6377000000000004E-2</v>
      </c>
      <c r="X58" s="130">
        <f t="shared" si="29"/>
        <v>3.1723014851084703E-2</v>
      </c>
      <c r="Y58" s="130">
        <f t="shared" si="30"/>
        <v>9.6965497716486743E-3</v>
      </c>
      <c r="Z58" s="130">
        <f t="shared" si="31"/>
        <v>2.443654490272492E-2</v>
      </c>
    </row>
    <row r="59" spans="2:26">
      <c r="S59" s="10" t="s">
        <v>63</v>
      </c>
      <c r="U59" s="110">
        <v>7.8065999999999997E-2</v>
      </c>
      <c r="V59" s="110">
        <v>1.9622000000000001E-2</v>
      </c>
      <c r="W59" s="110">
        <v>5.9076999999999998E-2</v>
      </c>
      <c r="X59" s="130">
        <f t="shared" si="29"/>
        <v>1.013616816072551E-2</v>
      </c>
      <c r="Y59" s="130">
        <f t="shared" si="30"/>
        <v>1.8273693778264533E-2</v>
      </c>
      <c r="Z59" s="130">
        <f t="shared" si="31"/>
        <v>1.4979069313407554E-2</v>
      </c>
    </row>
    <row r="60" spans="2:26">
      <c r="S60" s="10" t="s">
        <v>15</v>
      </c>
      <c r="U60" s="110">
        <v>1.1088000000000001E-2</v>
      </c>
      <c r="V60" s="110">
        <v>1.9580000000000001E-3</v>
      </c>
      <c r="W60" s="110">
        <v>4.9030000000000002E-3</v>
      </c>
      <c r="X60" s="130">
        <f t="shared" si="29"/>
        <v>1.4396771009930632E-3</v>
      </c>
      <c r="Y60" s="130">
        <f t="shared" si="30"/>
        <v>1.8234579766507979E-3</v>
      </c>
      <c r="Z60" s="130">
        <f t="shared" si="31"/>
        <v>1.2431636143276951E-3</v>
      </c>
    </row>
    <row r="61" spans="2:26">
      <c r="U61" s="128">
        <f>SUM(U55:U60)</f>
        <v>7.701727</v>
      </c>
      <c r="V61" s="128">
        <f t="shared" ref="V61:W61" si="32">SUM(V55:V60)</f>
        <v>1.0737840000000001</v>
      </c>
      <c r="W61" s="128">
        <f t="shared" si="32"/>
        <v>3.9439699999999998</v>
      </c>
      <c r="X61" s="130">
        <f t="shared" si="29"/>
        <v>1.0000000000000002</v>
      </c>
      <c r="Y61" s="130">
        <f t="shared" si="30"/>
        <v>1.0000000000000002</v>
      </c>
      <c r="Z61" s="130">
        <f t="shared" si="31"/>
        <v>0.99999999999999989</v>
      </c>
    </row>
    <row r="63" spans="2:26">
      <c r="U63" s="110">
        <f>SUM(U57:U60)</f>
        <v>1.1485029999999998</v>
      </c>
      <c r="W63" s="110">
        <f>SUM(W57:W60)</f>
        <v>0.38944099999999998</v>
      </c>
    </row>
    <row r="64" spans="2:26">
      <c r="U64" s="130">
        <f>U63/U61</f>
        <v>0.14912278765528819</v>
      </c>
      <c r="W64" s="130">
        <f>W63/W61</f>
        <v>9.8743398149580247E-2</v>
      </c>
    </row>
  </sheetData>
  <sortState xmlns:xlrd2="http://schemas.microsoft.com/office/spreadsheetml/2017/richdata2" ref="S55:W60">
    <sortCondition descending="1" ref="W55:W60"/>
  </sortState>
  <mergeCells count="19">
    <mergeCell ref="B1:E1"/>
    <mergeCell ref="B15:E15"/>
    <mergeCell ref="B31:B36"/>
    <mergeCell ref="B37:B42"/>
    <mergeCell ref="T29:W29"/>
    <mergeCell ref="N49:N50"/>
    <mergeCell ref="T42:W42"/>
    <mergeCell ref="T52:W52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U45"/>
  <sheetViews>
    <sheetView showGridLines="0" zoomScale="70" zoomScaleNormal="70" workbookViewId="0">
      <selection activeCell="C57" sqref="C57"/>
    </sheetView>
  </sheetViews>
  <sheetFormatPr defaultColWidth="9.140625" defaultRowHeight="15"/>
  <cols>
    <col min="1" max="1" width="9.140625" style="8"/>
    <col min="2" max="2" width="6.28515625" style="8" customWidth="1"/>
    <col min="3" max="3" width="13.28515625" style="8" bestFit="1" customWidth="1"/>
    <col min="4" max="4" width="11.42578125" style="8" customWidth="1"/>
    <col min="5" max="5" width="10.7109375" style="8" customWidth="1"/>
    <col min="6" max="6" width="10.28515625" style="8" customWidth="1"/>
    <col min="7" max="7" width="10.7109375" style="8" customWidth="1"/>
    <col min="8" max="8" width="10.42578125" style="8" customWidth="1"/>
    <col min="9" max="10" width="10.85546875" style="8" customWidth="1"/>
    <col min="11" max="11" width="10.5703125" style="8" customWidth="1"/>
    <col min="12" max="12" width="11.140625" style="8" customWidth="1"/>
    <col min="13" max="14" width="9" style="8" bestFit="1" customWidth="1"/>
    <col min="15" max="15" width="9" style="8" customWidth="1"/>
    <col min="16" max="16" width="9.7109375" style="8" bestFit="1" customWidth="1"/>
    <col min="17" max="17" width="12.42578125" style="8" bestFit="1" customWidth="1"/>
    <col min="18" max="21" width="12.42578125" style="8" customWidth="1"/>
    <col min="22" max="22" width="12.28515625" style="8" customWidth="1"/>
    <col min="23" max="23" width="6.28515625" style="8" customWidth="1"/>
    <col min="24" max="24" width="13.42578125" style="8" customWidth="1"/>
    <col min="25" max="25" width="12.140625" style="8" customWidth="1"/>
    <col min="26" max="26" width="11.140625" style="8" customWidth="1"/>
    <col min="27" max="27" width="10.28515625" style="8" customWidth="1"/>
    <col min="28" max="28" width="11.28515625" style="8" customWidth="1"/>
    <col min="29" max="29" width="11" style="8" customWidth="1"/>
    <col min="30" max="30" width="12.28515625" style="8" customWidth="1"/>
    <col min="31" max="31" width="10.7109375" style="8" customWidth="1"/>
    <col min="32" max="32" width="11" style="8" customWidth="1"/>
    <col min="33" max="36" width="9.140625" style="8" customWidth="1"/>
    <col min="37" max="39" width="9.7109375" style="8" bestFit="1" customWidth="1"/>
    <col min="40" max="40" width="9.7109375" style="8" customWidth="1"/>
    <col min="41" max="42" width="9.7109375" style="8" bestFit="1" customWidth="1"/>
    <col min="43" max="16384" width="9.140625" style="8"/>
  </cols>
  <sheetData>
    <row r="1" spans="2:47">
      <c r="AO1" s="101"/>
      <c r="AP1" s="101"/>
      <c r="AR1" s="101"/>
      <c r="AS1" s="101"/>
      <c r="AU1" s="101"/>
    </row>
    <row r="2" spans="2:47">
      <c r="B2" s="7" t="s">
        <v>5</v>
      </c>
      <c r="W2" s="7"/>
      <c r="AO2" s="101"/>
      <c r="AP2" s="101"/>
      <c r="AQ2" s="101"/>
      <c r="AR2" s="101"/>
      <c r="AS2" s="101"/>
      <c r="AU2" s="101"/>
    </row>
    <row r="3" spans="2:47">
      <c r="AO3" s="101"/>
      <c r="AP3" s="101"/>
      <c r="AQ3" s="101"/>
      <c r="AR3" s="101"/>
      <c r="AS3" s="101"/>
      <c r="AU3" s="101"/>
    </row>
    <row r="4" spans="2:47">
      <c r="B4" s="9" t="s">
        <v>97</v>
      </c>
      <c r="Q4" s="109"/>
      <c r="R4" s="109"/>
      <c r="S4" s="109"/>
      <c r="T4" s="109"/>
      <c r="U4" s="109"/>
      <c r="W4" s="9" t="s">
        <v>99</v>
      </c>
      <c r="AO4" s="101"/>
      <c r="AP4" s="101"/>
      <c r="AQ4" s="101"/>
      <c r="AR4" s="101"/>
      <c r="AS4" s="101"/>
      <c r="AU4" s="101"/>
    </row>
    <row r="5" spans="2:47">
      <c r="D5" s="9"/>
      <c r="F5" s="75"/>
      <c r="J5" s="75"/>
      <c r="N5" s="75"/>
      <c r="Y5" s="9"/>
      <c r="AO5" s="101"/>
      <c r="AP5" s="101"/>
      <c r="AQ5" s="101"/>
      <c r="AR5" s="101"/>
      <c r="AS5" s="101"/>
      <c r="AU5" s="101"/>
    </row>
    <row r="6" spans="2:47" ht="15.75" thickBot="1">
      <c r="C6" s="1"/>
      <c r="D6" s="27" t="s">
        <v>65</v>
      </c>
      <c r="E6" s="27" t="s">
        <v>101</v>
      </c>
      <c r="F6" s="27" t="s">
        <v>108</v>
      </c>
      <c r="G6" s="27" t="s">
        <v>130</v>
      </c>
      <c r="H6" s="27" t="s">
        <v>134</v>
      </c>
      <c r="I6" s="27" t="s">
        <v>158</v>
      </c>
      <c r="J6" s="27" t="s">
        <v>167</v>
      </c>
      <c r="K6" s="27" t="s">
        <v>168</v>
      </c>
      <c r="L6" s="27" t="s">
        <v>179</v>
      </c>
      <c r="M6" s="27" t="s">
        <v>192</v>
      </c>
      <c r="N6" s="27" t="s">
        <v>193</v>
      </c>
      <c r="O6" s="27" t="s">
        <v>200</v>
      </c>
      <c r="P6" s="27" t="s">
        <v>203</v>
      </c>
      <c r="Q6" s="27" t="s">
        <v>210</v>
      </c>
      <c r="R6" s="27" t="s">
        <v>233</v>
      </c>
      <c r="S6" s="27" t="s">
        <v>243</v>
      </c>
      <c r="T6" s="27" t="s">
        <v>245</v>
      </c>
      <c r="U6" s="27" t="s">
        <v>247</v>
      </c>
      <c r="X6" s="1"/>
      <c r="Y6" s="27" t="s">
        <v>65</v>
      </c>
      <c r="Z6" s="27" t="s">
        <v>101</v>
      </c>
      <c r="AA6" s="27" t="s">
        <v>108</v>
      </c>
      <c r="AB6" s="27" t="s">
        <v>130</v>
      </c>
      <c r="AC6" s="27" t="s">
        <v>134</v>
      </c>
      <c r="AD6" s="27" t="s">
        <v>158</v>
      </c>
      <c r="AE6" s="27" t="s">
        <v>167</v>
      </c>
      <c r="AF6" s="27" t="s">
        <v>168</v>
      </c>
      <c r="AG6" s="27" t="s">
        <v>179</v>
      </c>
      <c r="AH6" s="27" t="s">
        <v>192</v>
      </c>
      <c r="AI6" s="27" t="s">
        <v>193</v>
      </c>
      <c r="AJ6" s="27" t="s">
        <v>200</v>
      </c>
      <c r="AK6" s="27" t="s">
        <v>203</v>
      </c>
      <c r="AL6" s="27" t="s">
        <v>210</v>
      </c>
      <c r="AM6" s="27" t="s">
        <v>233</v>
      </c>
      <c r="AN6" s="27" t="s">
        <v>243</v>
      </c>
      <c r="AO6" s="27" t="s">
        <v>245</v>
      </c>
      <c r="AP6" s="27" t="s">
        <v>247</v>
      </c>
      <c r="AQ6" s="101"/>
      <c r="AR6" s="101"/>
      <c r="AS6" s="101"/>
    </row>
    <row r="7" spans="2:47" ht="15" customHeight="1">
      <c r="B7" s="170" t="s">
        <v>24</v>
      </c>
      <c r="C7" s="10" t="s">
        <v>13</v>
      </c>
      <c r="D7" s="16">
        <v>258</v>
      </c>
      <c r="E7" s="16">
        <v>360</v>
      </c>
      <c r="F7" s="16">
        <v>513</v>
      </c>
      <c r="G7" s="16">
        <v>893</v>
      </c>
      <c r="H7" s="16">
        <v>1119</v>
      </c>
      <c r="I7" s="16">
        <v>1983</v>
      </c>
      <c r="J7" s="16">
        <v>678</v>
      </c>
      <c r="K7" s="16">
        <v>181</v>
      </c>
      <c r="L7" s="16">
        <v>346</v>
      </c>
      <c r="M7" s="16">
        <v>292</v>
      </c>
      <c r="N7" s="16">
        <v>221</v>
      </c>
      <c r="O7" s="16">
        <v>424</v>
      </c>
      <c r="P7" s="16">
        <v>382</v>
      </c>
      <c r="Q7" s="16">
        <v>271</v>
      </c>
      <c r="R7" s="16">
        <v>633</v>
      </c>
      <c r="S7" s="16">
        <v>933</v>
      </c>
      <c r="T7" s="16">
        <v>668</v>
      </c>
      <c r="U7" s="16">
        <v>627</v>
      </c>
      <c r="W7" s="170" t="s">
        <v>24</v>
      </c>
      <c r="X7" s="10" t="s">
        <v>13</v>
      </c>
      <c r="Y7" s="16">
        <v>466</v>
      </c>
      <c r="Z7" s="16">
        <v>686</v>
      </c>
      <c r="AA7" s="16">
        <v>931</v>
      </c>
      <c r="AB7" s="16">
        <v>1651</v>
      </c>
      <c r="AC7" s="16">
        <v>2026</v>
      </c>
      <c r="AD7" s="16">
        <v>1629</v>
      </c>
      <c r="AE7" s="16">
        <v>1203</v>
      </c>
      <c r="AF7" s="16">
        <v>300</v>
      </c>
      <c r="AG7" s="16">
        <v>564</v>
      </c>
      <c r="AH7" s="16">
        <v>474</v>
      </c>
      <c r="AI7" s="16">
        <v>335</v>
      </c>
      <c r="AJ7" s="16">
        <v>732</v>
      </c>
      <c r="AK7" s="16">
        <v>628</v>
      </c>
      <c r="AL7" s="16">
        <v>530</v>
      </c>
      <c r="AM7" s="16">
        <v>977</v>
      </c>
      <c r="AN7" s="16">
        <v>1363</v>
      </c>
      <c r="AO7" s="16">
        <v>1030</v>
      </c>
      <c r="AP7" s="16">
        <v>994</v>
      </c>
      <c r="AQ7" s="101"/>
      <c r="AR7" s="101"/>
      <c r="AS7" s="101"/>
    </row>
    <row r="8" spans="2:47">
      <c r="B8" s="171"/>
      <c r="C8" s="10" t="s">
        <v>14</v>
      </c>
      <c r="D8" s="17">
        <v>3</v>
      </c>
      <c r="E8" s="17">
        <v>2</v>
      </c>
      <c r="F8" s="17">
        <v>1</v>
      </c>
      <c r="G8" s="17">
        <v>4</v>
      </c>
      <c r="H8" s="17">
        <v>7</v>
      </c>
      <c r="I8" s="17">
        <v>23</v>
      </c>
      <c r="J8" s="17">
        <v>4</v>
      </c>
      <c r="K8" s="17">
        <v>0</v>
      </c>
      <c r="L8" s="17">
        <v>0</v>
      </c>
      <c r="M8" s="17">
        <v>1</v>
      </c>
      <c r="N8" s="17">
        <v>2</v>
      </c>
      <c r="O8" s="17">
        <v>1</v>
      </c>
      <c r="P8" s="17">
        <v>3</v>
      </c>
      <c r="Q8" s="17">
        <v>4</v>
      </c>
      <c r="R8" s="17">
        <v>8</v>
      </c>
      <c r="S8" s="17">
        <v>9</v>
      </c>
      <c r="T8" s="17">
        <v>30</v>
      </c>
      <c r="U8" s="17">
        <v>71</v>
      </c>
      <c r="W8" s="171"/>
      <c r="X8" s="10" t="s">
        <v>14</v>
      </c>
      <c r="Y8" s="17">
        <v>3</v>
      </c>
      <c r="Z8" s="17">
        <v>8</v>
      </c>
      <c r="AA8" s="17">
        <v>2</v>
      </c>
      <c r="AB8" s="17">
        <v>5</v>
      </c>
      <c r="AC8" s="17">
        <v>14</v>
      </c>
      <c r="AD8" s="17">
        <v>33</v>
      </c>
      <c r="AE8" s="17">
        <v>9</v>
      </c>
      <c r="AF8" s="17">
        <v>0</v>
      </c>
      <c r="AG8" s="17">
        <v>0</v>
      </c>
      <c r="AH8" s="17">
        <v>4</v>
      </c>
      <c r="AI8" s="17">
        <v>7</v>
      </c>
      <c r="AJ8" s="17">
        <v>2</v>
      </c>
      <c r="AK8" s="17">
        <v>13</v>
      </c>
      <c r="AL8" s="17">
        <v>12</v>
      </c>
      <c r="AM8" s="17">
        <v>8</v>
      </c>
      <c r="AN8" s="17">
        <v>56</v>
      </c>
      <c r="AO8" s="17">
        <v>65</v>
      </c>
      <c r="AP8" s="17">
        <v>147</v>
      </c>
      <c r="AQ8" s="101"/>
      <c r="AR8" s="101"/>
      <c r="AS8" s="101"/>
    </row>
    <row r="9" spans="2:47">
      <c r="B9" s="171"/>
      <c r="C9" s="10" t="s">
        <v>15</v>
      </c>
      <c r="D9" s="17">
        <v>869</v>
      </c>
      <c r="E9" s="17">
        <v>1333</v>
      </c>
      <c r="F9" s="17">
        <v>1557</v>
      </c>
      <c r="G9" s="17">
        <v>2628</v>
      </c>
      <c r="H9" s="17">
        <v>2696</v>
      </c>
      <c r="I9" s="17">
        <v>2100</v>
      </c>
      <c r="J9" s="17">
        <v>1615</v>
      </c>
      <c r="K9" s="17">
        <v>340</v>
      </c>
      <c r="L9" s="17">
        <v>1278</v>
      </c>
      <c r="M9" s="17">
        <v>362</v>
      </c>
      <c r="N9" s="17">
        <v>215</v>
      </c>
      <c r="O9" s="17">
        <v>855</v>
      </c>
      <c r="P9" s="17">
        <v>1231</v>
      </c>
      <c r="Q9" s="17">
        <v>559</v>
      </c>
      <c r="R9" s="17">
        <v>906</v>
      </c>
      <c r="S9" s="17">
        <v>1588</v>
      </c>
      <c r="T9" s="17">
        <v>1297</v>
      </c>
      <c r="U9" s="17">
        <v>1023</v>
      </c>
      <c r="W9" s="171"/>
      <c r="X9" s="10" t="s">
        <v>15</v>
      </c>
      <c r="Y9" s="17">
        <v>1684</v>
      </c>
      <c r="Z9" s="17">
        <v>2294</v>
      </c>
      <c r="AA9" s="17">
        <v>3125</v>
      </c>
      <c r="AB9" s="17">
        <v>5096</v>
      </c>
      <c r="AC9" s="17">
        <v>5047</v>
      </c>
      <c r="AD9" s="17">
        <v>3960</v>
      </c>
      <c r="AE9" s="17">
        <v>3172</v>
      </c>
      <c r="AF9" s="17">
        <v>691</v>
      </c>
      <c r="AG9" s="17">
        <v>2473</v>
      </c>
      <c r="AH9" s="17">
        <v>543</v>
      </c>
      <c r="AI9" s="17">
        <v>413</v>
      </c>
      <c r="AJ9" s="17">
        <v>1691</v>
      </c>
      <c r="AK9" s="17">
        <v>2666</v>
      </c>
      <c r="AL9" s="17">
        <v>994</v>
      </c>
      <c r="AM9" s="17">
        <v>1712</v>
      </c>
      <c r="AN9" s="17">
        <v>2896</v>
      </c>
      <c r="AO9" s="17">
        <v>2357</v>
      </c>
      <c r="AP9" s="17">
        <v>1869</v>
      </c>
      <c r="AQ9" s="101"/>
      <c r="AR9" s="101"/>
      <c r="AS9" s="101"/>
    </row>
    <row r="10" spans="2:47">
      <c r="B10" s="171"/>
      <c r="C10" s="10" t="s">
        <v>16</v>
      </c>
      <c r="D10" s="17">
        <v>14</v>
      </c>
      <c r="E10" s="17">
        <v>170</v>
      </c>
      <c r="F10" s="17">
        <v>4</v>
      </c>
      <c r="G10" s="17">
        <v>158</v>
      </c>
      <c r="H10" s="17">
        <v>153</v>
      </c>
      <c r="I10" s="17">
        <v>109</v>
      </c>
      <c r="J10" s="17">
        <v>22</v>
      </c>
      <c r="K10" s="17">
        <v>42</v>
      </c>
      <c r="L10" s="17">
        <v>152</v>
      </c>
      <c r="M10" s="17">
        <v>69</v>
      </c>
      <c r="N10" s="17">
        <v>4</v>
      </c>
      <c r="O10" s="17">
        <v>39</v>
      </c>
      <c r="P10" s="17">
        <v>128</v>
      </c>
      <c r="Q10" s="17">
        <v>64</v>
      </c>
      <c r="R10" s="17">
        <v>178</v>
      </c>
      <c r="S10" s="17">
        <v>11</v>
      </c>
      <c r="T10" s="17">
        <v>217</v>
      </c>
      <c r="U10" s="17">
        <v>67</v>
      </c>
      <c r="W10" s="171"/>
      <c r="X10" s="10" t="s">
        <v>16</v>
      </c>
      <c r="Y10" s="17">
        <v>67</v>
      </c>
      <c r="Z10" s="17">
        <v>288</v>
      </c>
      <c r="AA10" s="17">
        <v>92</v>
      </c>
      <c r="AB10" s="17">
        <v>289</v>
      </c>
      <c r="AC10" s="17">
        <v>532</v>
      </c>
      <c r="AD10" s="17">
        <v>210</v>
      </c>
      <c r="AE10" s="17">
        <v>59</v>
      </c>
      <c r="AF10" s="17">
        <v>64</v>
      </c>
      <c r="AG10" s="17">
        <v>628</v>
      </c>
      <c r="AH10" s="17">
        <v>220</v>
      </c>
      <c r="AI10" s="17">
        <v>17</v>
      </c>
      <c r="AJ10" s="17">
        <v>52</v>
      </c>
      <c r="AK10" s="17">
        <v>812</v>
      </c>
      <c r="AL10" s="17">
        <v>190</v>
      </c>
      <c r="AM10" s="17">
        <v>266</v>
      </c>
      <c r="AN10" s="17">
        <v>29</v>
      </c>
      <c r="AO10" s="17">
        <v>644</v>
      </c>
      <c r="AP10" s="17">
        <v>276</v>
      </c>
      <c r="AQ10" s="101"/>
      <c r="AR10" s="101"/>
      <c r="AS10" s="101"/>
    </row>
    <row r="11" spans="2:47">
      <c r="B11" s="171"/>
      <c r="C11" s="10" t="s">
        <v>63</v>
      </c>
      <c r="D11" s="28">
        <v>497</v>
      </c>
      <c r="E11" s="28">
        <v>584</v>
      </c>
      <c r="F11" s="28">
        <v>729</v>
      </c>
      <c r="G11" s="28">
        <v>1355</v>
      </c>
      <c r="H11" s="28">
        <v>1283</v>
      </c>
      <c r="I11" s="28">
        <v>969</v>
      </c>
      <c r="J11" s="28">
        <v>792</v>
      </c>
      <c r="K11" s="28">
        <v>309</v>
      </c>
      <c r="L11" s="28">
        <v>609</v>
      </c>
      <c r="M11" s="28">
        <v>85</v>
      </c>
      <c r="N11" s="28">
        <v>156</v>
      </c>
      <c r="O11" s="28">
        <v>594</v>
      </c>
      <c r="P11" s="28">
        <v>1979</v>
      </c>
      <c r="Q11" s="28">
        <v>425</v>
      </c>
      <c r="R11" s="28">
        <v>705</v>
      </c>
      <c r="S11" s="28">
        <v>2023</v>
      </c>
      <c r="T11" s="28">
        <v>5070</v>
      </c>
      <c r="U11" s="28">
        <v>1226</v>
      </c>
      <c r="V11" s="75"/>
      <c r="W11" s="171"/>
      <c r="X11" s="10" t="s">
        <v>63</v>
      </c>
      <c r="Y11" s="28">
        <v>1747</v>
      </c>
      <c r="Z11" s="28">
        <v>2004</v>
      </c>
      <c r="AA11" s="28">
        <v>1845</v>
      </c>
      <c r="AB11" s="28">
        <v>5910</v>
      </c>
      <c r="AC11" s="28">
        <v>3004</v>
      </c>
      <c r="AD11" s="28">
        <v>4315</v>
      </c>
      <c r="AE11" s="28">
        <v>2534</v>
      </c>
      <c r="AF11" s="28">
        <v>393</v>
      </c>
      <c r="AG11" s="28">
        <v>1495</v>
      </c>
      <c r="AH11" s="28">
        <v>520</v>
      </c>
      <c r="AI11" s="28">
        <v>584</v>
      </c>
      <c r="AJ11" s="28">
        <v>1966</v>
      </c>
      <c r="AK11" s="28">
        <v>6532</v>
      </c>
      <c r="AL11" s="28">
        <v>2626</v>
      </c>
      <c r="AM11" s="28">
        <v>2821</v>
      </c>
      <c r="AN11" s="28">
        <v>8969</v>
      </c>
      <c r="AO11" s="28">
        <v>13200</v>
      </c>
      <c r="AP11" s="28">
        <v>4291</v>
      </c>
      <c r="AQ11" s="101"/>
      <c r="AR11" s="101"/>
      <c r="AS11" s="101"/>
    </row>
    <row r="12" spans="2:47" ht="15" customHeight="1">
      <c r="B12" s="170" t="s">
        <v>23</v>
      </c>
      <c r="C12" s="10" t="s">
        <v>13</v>
      </c>
      <c r="D12" s="18">
        <v>0</v>
      </c>
      <c r="E12" s="18">
        <v>0</v>
      </c>
      <c r="F12" s="18">
        <v>0</v>
      </c>
      <c r="G12" s="18">
        <v>13</v>
      </c>
      <c r="H12" s="18">
        <v>24</v>
      </c>
      <c r="I12" s="18">
        <v>23</v>
      </c>
      <c r="J12" s="18">
        <v>72</v>
      </c>
      <c r="K12" s="18">
        <v>69</v>
      </c>
      <c r="L12" s="18">
        <v>42</v>
      </c>
      <c r="M12" s="18">
        <v>48</v>
      </c>
      <c r="N12" s="18">
        <v>26</v>
      </c>
      <c r="O12" s="18">
        <v>75</v>
      </c>
      <c r="P12" s="18">
        <v>37</v>
      </c>
      <c r="Q12" s="18">
        <v>26</v>
      </c>
      <c r="R12" s="18">
        <v>46</v>
      </c>
      <c r="S12" s="18">
        <v>58</v>
      </c>
      <c r="T12" s="18">
        <v>72</v>
      </c>
      <c r="U12" s="18">
        <v>40</v>
      </c>
      <c r="W12" s="170" t="s">
        <v>23</v>
      </c>
      <c r="X12" s="10" t="s">
        <v>13</v>
      </c>
      <c r="Y12" s="18">
        <v>0</v>
      </c>
      <c r="Z12" s="18">
        <v>0</v>
      </c>
      <c r="AA12" s="18">
        <v>0</v>
      </c>
      <c r="AB12" s="18">
        <v>26</v>
      </c>
      <c r="AC12" s="18">
        <v>52</v>
      </c>
      <c r="AD12" s="18">
        <v>46</v>
      </c>
      <c r="AE12" s="18">
        <v>155</v>
      </c>
      <c r="AF12" s="18">
        <v>146</v>
      </c>
      <c r="AG12" s="18">
        <v>78</v>
      </c>
      <c r="AH12" s="18">
        <v>101</v>
      </c>
      <c r="AI12" s="18">
        <v>50</v>
      </c>
      <c r="AJ12" s="18">
        <v>133</v>
      </c>
      <c r="AK12" s="18">
        <v>61</v>
      </c>
      <c r="AL12" s="18">
        <v>48</v>
      </c>
      <c r="AM12" s="18">
        <v>77</v>
      </c>
      <c r="AN12" s="18">
        <v>108</v>
      </c>
      <c r="AO12" s="18">
        <v>114</v>
      </c>
      <c r="AP12" s="18">
        <v>72</v>
      </c>
      <c r="AQ12" s="101"/>
      <c r="AR12" s="101"/>
      <c r="AS12" s="101"/>
    </row>
    <row r="13" spans="2:47">
      <c r="B13" s="171"/>
      <c r="C13" s="10" t="s">
        <v>14</v>
      </c>
      <c r="D13" s="19">
        <v>0</v>
      </c>
      <c r="E13" s="19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1</v>
      </c>
      <c r="W13" s="171"/>
      <c r="X13" s="10" t="s">
        <v>14</v>
      </c>
      <c r="Y13" s="19">
        <v>0</v>
      </c>
      <c r="Z13" s="19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2</v>
      </c>
      <c r="AQ13" s="101"/>
      <c r="AR13" s="101"/>
      <c r="AS13" s="101"/>
    </row>
    <row r="14" spans="2:47">
      <c r="B14" s="171"/>
      <c r="C14" s="10" t="s">
        <v>15</v>
      </c>
      <c r="D14" s="19">
        <v>11</v>
      </c>
      <c r="E14" s="19">
        <v>39</v>
      </c>
      <c r="F14" s="18">
        <v>0</v>
      </c>
      <c r="G14" s="18">
        <v>43</v>
      </c>
      <c r="H14" s="18">
        <v>33</v>
      </c>
      <c r="I14" s="18">
        <v>37</v>
      </c>
      <c r="J14" s="18">
        <v>171</v>
      </c>
      <c r="K14" s="18">
        <v>296</v>
      </c>
      <c r="L14" s="18">
        <v>149</v>
      </c>
      <c r="M14" s="18">
        <v>155</v>
      </c>
      <c r="N14" s="18">
        <v>108</v>
      </c>
      <c r="O14" s="18">
        <v>182</v>
      </c>
      <c r="P14" s="18">
        <v>113</v>
      </c>
      <c r="Q14" s="18">
        <v>74</v>
      </c>
      <c r="R14" s="18">
        <v>52</v>
      </c>
      <c r="S14" s="18">
        <v>87</v>
      </c>
      <c r="T14" s="18">
        <v>166</v>
      </c>
      <c r="U14" s="18">
        <v>57</v>
      </c>
      <c r="W14" s="171"/>
      <c r="X14" s="10" t="s">
        <v>15</v>
      </c>
      <c r="Y14" s="19">
        <v>11</v>
      </c>
      <c r="Z14" s="19">
        <v>39</v>
      </c>
      <c r="AA14" s="18">
        <v>0</v>
      </c>
      <c r="AB14" s="18">
        <v>83</v>
      </c>
      <c r="AC14" s="18">
        <v>68</v>
      </c>
      <c r="AD14" s="18">
        <v>76</v>
      </c>
      <c r="AE14" s="18">
        <v>342</v>
      </c>
      <c r="AF14" s="18">
        <v>731</v>
      </c>
      <c r="AG14" s="18">
        <v>372</v>
      </c>
      <c r="AH14" s="18">
        <v>311</v>
      </c>
      <c r="AI14" s="18">
        <v>208</v>
      </c>
      <c r="AJ14" s="18">
        <v>352</v>
      </c>
      <c r="AK14" s="18">
        <v>253</v>
      </c>
      <c r="AL14" s="18">
        <v>138</v>
      </c>
      <c r="AM14" s="18">
        <v>118</v>
      </c>
      <c r="AN14" s="18">
        <v>158</v>
      </c>
      <c r="AO14" s="18">
        <v>244</v>
      </c>
      <c r="AP14" s="18">
        <v>119</v>
      </c>
      <c r="AQ14" s="101"/>
      <c r="AR14" s="101"/>
      <c r="AS14" s="101"/>
    </row>
    <row r="15" spans="2:47">
      <c r="B15" s="171"/>
      <c r="C15" s="10" t="s">
        <v>16</v>
      </c>
      <c r="D15" s="19">
        <v>0</v>
      </c>
      <c r="E15" s="19">
        <v>0</v>
      </c>
      <c r="F15" s="18">
        <v>0</v>
      </c>
      <c r="G15" s="18">
        <v>1</v>
      </c>
      <c r="H15" s="18">
        <v>0</v>
      </c>
      <c r="I15" s="18">
        <v>0</v>
      </c>
      <c r="J15" s="18">
        <v>0</v>
      </c>
      <c r="K15" s="18">
        <v>16</v>
      </c>
      <c r="L15" s="18">
        <v>0</v>
      </c>
      <c r="M15" s="18">
        <v>14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4</v>
      </c>
      <c r="U15" s="18">
        <v>0</v>
      </c>
      <c r="W15" s="171"/>
      <c r="X15" s="10" t="s">
        <v>16</v>
      </c>
      <c r="Y15" s="19">
        <v>0</v>
      </c>
      <c r="Z15" s="19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0</v>
      </c>
      <c r="AF15" s="18">
        <v>24</v>
      </c>
      <c r="AG15" s="18">
        <v>0</v>
      </c>
      <c r="AH15" s="18">
        <v>14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6</v>
      </c>
      <c r="AP15" s="18">
        <v>0</v>
      </c>
      <c r="AQ15" s="101"/>
      <c r="AR15" s="101"/>
      <c r="AS15" s="101"/>
    </row>
    <row r="16" spans="2:47" ht="15.75" thickBot="1">
      <c r="B16" s="171"/>
      <c r="C16" s="10" t="s">
        <v>63</v>
      </c>
      <c r="D16" s="20">
        <v>0</v>
      </c>
      <c r="E16" s="20">
        <v>78</v>
      </c>
      <c r="F16" s="20">
        <v>2</v>
      </c>
      <c r="G16" s="20">
        <v>86</v>
      </c>
      <c r="H16" s="20">
        <v>24</v>
      </c>
      <c r="I16" s="20">
        <v>18</v>
      </c>
      <c r="J16" s="20">
        <v>119</v>
      </c>
      <c r="K16" s="20">
        <v>57</v>
      </c>
      <c r="L16" s="20">
        <v>34</v>
      </c>
      <c r="M16" s="20">
        <v>62</v>
      </c>
      <c r="N16" s="20">
        <v>11</v>
      </c>
      <c r="O16" s="20">
        <v>46</v>
      </c>
      <c r="P16" s="20">
        <v>162</v>
      </c>
      <c r="Q16" s="20">
        <v>118</v>
      </c>
      <c r="R16" s="20">
        <v>96</v>
      </c>
      <c r="S16" s="20">
        <v>148</v>
      </c>
      <c r="T16" s="20">
        <v>256</v>
      </c>
      <c r="U16" s="20">
        <v>12</v>
      </c>
      <c r="W16" s="171"/>
      <c r="X16" s="10" t="s">
        <v>63</v>
      </c>
      <c r="Y16" s="20">
        <v>0</v>
      </c>
      <c r="Z16" s="20">
        <v>108</v>
      </c>
      <c r="AA16" s="20">
        <v>2</v>
      </c>
      <c r="AB16" s="20">
        <v>437</v>
      </c>
      <c r="AC16" s="20">
        <v>38</v>
      </c>
      <c r="AD16" s="20">
        <v>26</v>
      </c>
      <c r="AE16" s="20">
        <v>302</v>
      </c>
      <c r="AF16" s="20">
        <v>131</v>
      </c>
      <c r="AG16" s="20">
        <v>404</v>
      </c>
      <c r="AH16" s="20">
        <v>103</v>
      </c>
      <c r="AI16" s="20">
        <v>18</v>
      </c>
      <c r="AJ16" s="20">
        <v>172</v>
      </c>
      <c r="AK16" s="20">
        <v>598</v>
      </c>
      <c r="AL16" s="20">
        <v>467</v>
      </c>
      <c r="AM16" s="20">
        <v>345</v>
      </c>
      <c r="AN16" s="20">
        <v>681</v>
      </c>
      <c r="AO16" s="20">
        <v>1084</v>
      </c>
      <c r="AP16" s="20">
        <v>66</v>
      </c>
      <c r="AQ16" s="101"/>
      <c r="AR16" s="101"/>
      <c r="AS16" s="101"/>
    </row>
    <row r="17" spans="2:45">
      <c r="Z17" s="75"/>
      <c r="AD17" s="75"/>
      <c r="AG17" s="75"/>
      <c r="AH17" s="75"/>
      <c r="AL17" s="75"/>
      <c r="AM17" s="121"/>
      <c r="AN17" s="121"/>
      <c r="AO17" s="101"/>
      <c r="AP17" s="101"/>
      <c r="AQ17" s="101"/>
      <c r="AR17" s="101"/>
      <c r="AS17" s="101"/>
    </row>
    <row r="18" spans="2:45">
      <c r="B18" s="9" t="s">
        <v>98</v>
      </c>
      <c r="W18" s="9" t="s">
        <v>100</v>
      </c>
      <c r="AM18" s="97"/>
      <c r="AN18" s="97"/>
      <c r="AO18" s="101"/>
      <c r="AP18" s="101"/>
      <c r="AQ18" s="101"/>
      <c r="AR18" s="101"/>
      <c r="AS18" s="101"/>
    </row>
    <row r="19" spans="2:45">
      <c r="B19" s="9"/>
      <c r="W19" s="9"/>
      <c r="AM19" s="97"/>
      <c r="AN19" s="97"/>
      <c r="AO19" s="101"/>
      <c r="AP19" s="101"/>
      <c r="AQ19" s="101"/>
      <c r="AR19" s="101"/>
      <c r="AS19" s="101"/>
    </row>
    <row r="20" spans="2:45" s="55" customFormat="1">
      <c r="AO20" s="101"/>
      <c r="AP20" s="101"/>
      <c r="AQ20" s="101"/>
      <c r="AR20" s="101"/>
      <c r="AS20" s="101"/>
    </row>
    <row r="21" spans="2:45" s="55" customFormat="1">
      <c r="AP21" s="101"/>
      <c r="AQ21" s="101"/>
    </row>
    <row r="22" spans="2:45" s="44" customFormat="1"/>
    <row r="23" spans="2:45" s="44" customFormat="1"/>
    <row r="24" spans="2:45" s="44" customFormat="1"/>
    <row r="25" spans="2:45" s="44" customFormat="1"/>
    <row r="26" spans="2:45" s="44" customFormat="1"/>
    <row r="27" spans="2:45" s="44" customFormat="1"/>
    <row r="28" spans="2:45" s="44" customFormat="1">
      <c r="C28" s="76"/>
      <c r="D28" s="76"/>
      <c r="E28" s="76"/>
      <c r="F28" s="76"/>
      <c r="G28" s="76"/>
      <c r="H28" s="76"/>
      <c r="I28" s="76"/>
      <c r="Y28" s="76"/>
      <c r="Z28" s="76"/>
      <c r="AA28" s="76"/>
      <c r="AB28" s="76"/>
      <c r="AC28" s="76"/>
      <c r="AD28" s="76"/>
      <c r="AE28" s="82"/>
    </row>
    <row r="29" spans="2:45" s="44" customFormat="1">
      <c r="C29" s="76"/>
      <c r="D29" s="76"/>
      <c r="E29" s="76"/>
      <c r="F29" s="76"/>
      <c r="G29" s="76"/>
      <c r="H29" s="76"/>
      <c r="I29" s="76"/>
      <c r="Y29" s="76"/>
      <c r="Z29" s="76"/>
      <c r="AA29" s="76"/>
      <c r="AB29" s="76"/>
      <c r="AC29" s="76"/>
      <c r="AD29" s="76"/>
      <c r="AE29" s="82"/>
    </row>
    <row r="30" spans="2:45" s="44" customFormat="1">
      <c r="C30" s="76"/>
      <c r="D30" s="76"/>
      <c r="E30" s="76"/>
      <c r="F30" s="76"/>
      <c r="G30" s="76"/>
      <c r="H30" s="76"/>
      <c r="I30" s="76"/>
      <c r="Y30" s="76"/>
      <c r="Z30" s="76"/>
      <c r="AA30" s="76"/>
      <c r="AB30" s="76"/>
      <c r="AC30" s="76"/>
      <c r="AD30" s="76"/>
      <c r="AE30" s="82"/>
    </row>
    <row r="31" spans="2:45" s="44" customFormat="1">
      <c r="C31" s="76"/>
      <c r="D31" s="76"/>
      <c r="E31" s="76"/>
      <c r="F31" s="76"/>
      <c r="G31" s="76"/>
      <c r="H31" s="76"/>
      <c r="I31" s="76"/>
      <c r="Y31" s="76"/>
      <c r="Z31" s="76"/>
      <c r="AA31" s="76"/>
      <c r="AB31" s="76"/>
      <c r="AC31" s="76"/>
      <c r="AD31" s="76"/>
      <c r="AE31" s="82"/>
    </row>
    <row r="32" spans="2:45" s="44" customFormat="1">
      <c r="C32" s="76"/>
      <c r="D32" s="76"/>
      <c r="E32" s="76"/>
      <c r="F32" s="76"/>
      <c r="G32" s="76"/>
      <c r="H32" s="76"/>
      <c r="I32" s="76"/>
      <c r="Y32" s="76"/>
      <c r="Z32" s="76"/>
      <c r="AA32" s="76"/>
      <c r="AB32" s="76"/>
      <c r="AC32" s="76"/>
      <c r="AD32" s="76"/>
      <c r="AE32" s="82"/>
    </row>
    <row r="33" spans="4:37" s="44" customFormat="1"/>
    <row r="34" spans="4:37" s="44" customFormat="1"/>
    <row r="35" spans="4:37" s="44" customFormat="1"/>
    <row r="36" spans="4:37" s="44" customFormat="1"/>
    <row r="37" spans="4:37" s="44" customFormat="1"/>
    <row r="38" spans="4:37" s="55" customFormat="1"/>
    <row r="39" spans="4:37" s="55" customFormat="1"/>
    <row r="40" spans="4:37" s="55" customFormat="1"/>
    <row r="41" spans="4:37" s="55" customFormat="1"/>
    <row r="42" spans="4:37" s="55" customFormat="1"/>
    <row r="43" spans="4:37">
      <c r="D43" s="75"/>
      <c r="H43" s="75"/>
      <c r="K43" s="75"/>
      <c r="L43" s="75"/>
      <c r="P43" s="75"/>
      <c r="Y43" s="75"/>
      <c r="AC43" s="75"/>
      <c r="AF43" s="75"/>
      <c r="AG43" s="75"/>
      <c r="AK43" s="75"/>
    </row>
    <row r="44" spans="4:37">
      <c r="D44" s="75"/>
      <c r="H44" s="75"/>
      <c r="L44" s="75"/>
      <c r="P44" s="75"/>
      <c r="Y44" s="75"/>
      <c r="AC44" s="75"/>
      <c r="AG44" s="75"/>
      <c r="AK44" s="75"/>
    </row>
    <row r="45" spans="4:37">
      <c r="D45" s="75"/>
      <c r="H45" s="75"/>
      <c r="L45" s="75"/>
      <c r="P45" s="75"/>
      <c r="Y45" s="75"/>
      <c r="AC45" s="75"/>
      <c r="AG45" s="75"/>
      <c r="AK45" s="75"/>
    </row>
  </sheetData>
  <sheetProtection algorithmName="SHA-512" hashValue="UraiZp0GWRI0LgYEbrGrv9A08jlXiPj9e0lotVb/hW3QIEiw3F4CFxYySO1wylbj/yr0DVTgitds8g7WM3bFLg==" saltValue="c+YGT9XuKSJxD5pJSe//9A==" spinCount="100000" sheet="1" objects="1" scenarios="1" formatCells="0" formatColumns="0" formatRows="0" insertColumns="0" insertRows="0" insertHyperlinks="0" deleteColumns="0" deleteRows="0" sort="0" autoFilter="0" pivotTables="0"/>
  <mergeCells count="4">
    <mergeCell ref="B7:B11"/>
    <mergeCell ref="B12:B16"/>
    <mergeCell ref="W7:W11"/>
    <mergeCell ref="W12:W16"/>
  </mergeCells>
  <phoneticPr fontId="49" type="noConversion"/>
  <hyperlinks>
    <hyperlink ref="B2" location="'Spis treści'!A1" tooltip="Powrót do spisu treści" display="Powrót do spisu treści" xr:uid="{00000000-0004-0000-0600-000000000000}"/>
  </hyperlinks>
  <pageMargins left="0.7" right="0.7" top="0.75" bottom="0.75" header="0.3" footer="0.3"/>
  <pageSetup paperSize="9" scale="32" orientation="portrait" r:id="rId1"/>
  <colBreaks count="1" manualBreakCount="1">
    <brk id="22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56"/>
  <sheetViews>
    <sheetView showGridLines="0" zoomScale="70" zoomScaleNormal="70" workbookViewId="0">
      <selection activeCell="C62" sqref="C62"/>
    </sheetView>
  </sheetViews>
  <sheetFormatPr defaultColWidth="9.140625" defaultRowHeight="15"/>
  <cols>
    <col min="2" max="2" width="11.28515625" bestFit="1" customWidth="1"/>
    <col min="3" max="14" width="12.7109375" customWidth="1"/>
    <col min="15" max="16" width="13.28515625" bestFit="1" customWidth="1"/>
    <col min="17" max="17" width="28.5703125" bestFit="1" customWidth="1"/>
    <col min="18" max="20" width="12.7109375" customWidth="1"/>
  </cols>
  <sheetData>
    <row r="1" spans="1:34">
      <c r="D1" s="56">
        <v>447916</v>
      </c>
      <c r="E1" s="56">
        <v>479887</v>
      </c>
      <c r="F1" s="56">
        <v>671789</v>
      </c>
      <c r="G1" s="56">
        <v>554977</v>
      </c>
      <c r="H1" s="56">
        <v>713565</v>
      </c>
      <c r="I1" s="56">
        <v>731356</v>
      </c>
      <c r="J1" s="56">
        <v>672363</v>
      </c>
      <c r="K1" s="56">
        <v>634697</v>
      </c>
      <c r="L1" s="56">
        <v>582507</v>
      </c>
      <c r="M1" s="56">
        <v>624080</v>
      </c>
      <c r="N1" s="56">
        <v>535147</v>
      </c>
      <c r="O1" s="56"/>
      <c r="T1" s="56"/>
    </row>
    <row r="2" spans="1:34">
      <c r="B2" s="7" t="s">
        <v>5</v>
      </c>
      <c r="D2" s="56">
        <v>658637</v>
      </c>
      <c r="E2" s="56">
        <v>604364</v>
      </c>
      <c r="F2" s="56">
        <v>713107</v>
      </c>
      <c r="G2" s="56">
        <v>723949</v>
      </c>
      <c r="H2" s="56">
        <v>815203.23</v>
      </c>
      <c r="I2" s="56">
        <v>820510</v>
      </c>
      <c r="J2" s="56">
        <v>737535</v>
      </c>
      <c r="K2" s="56">
        <v>677634</v>
      </c>
      <c r="L2" s="56">
        <v>679905</v>
      </c>
      <c r="M2" s="56">
        <v>639040</v>
      </c>
      <c r="N2" s="56">
        <v>559103</v>
      </c>
      <c r="O2" s="56">
        <v>1385809</v>
      </c>
      <c r="Q2" s="56" t="s">
        <v>170</v>
      </c>
      <c r="R2" s="56" t="s">
        <v>171</v>
      </c>
      <c r="S2" s="56"/>
      <c r="T2" s="56"/>
    </row>
    <row r="3" spans="1:34">
      <c r="D3" s="56">
        <v>658024</v>
      </c>
      <c r="E3" s="56">
        <v>624416</v>
      </c>
      <c r="F3" s="56">
        <v>707323</v>
      </c>
      <c r="G3" s="56">
        <v>597294</v>
      </c>
      <c r="H3" s="56">
        <v>790250</v>
      </c>
      <c r="I3" s="56">
        <v>747218</v>
      </c>
      <c r="J3" s="56">
        <v>754610</v>
      </c>
      <c r="K3" s="56">
        <v>661267</v>
      </c>
      <c r="L3" s="56">
        <v>729255</v>
      </c>
      <c r="M3" s="56">
        <v>650967</v>
      </c>
      <c r="N3" s="56"/>
      <c r="O3" s="56">
        <v>426707</v>
      </c>
      <c r="P3" s="56"/>
      <c r="Q3" s="56" t="s">
        <v>169</v>
      </c>
      <c r="R3" s="56">
        <v>1</v>
      </c>
      <c r="S3" s="56">
        <v>2</v>
      </c>
      <c r="T3" s="56">
        <v>3</v>
      </c>
      <c r="V3" s="70"/>
      <c r="W3" s="70"/>
      <c r="X3" s="70"/>
    </row>
    <row r="4" spans="1:34">
      <c r="B4" s="22" t="s">
        <v>102</v>
      </c>
      <c r="C4" s="22"/>
      <c r="T4" s="101"/>
      <c r="U4" s="101"/>
    </row>
    <row r="5" spans="1:34" ht="15.75" thickBot="1">
      <c r="C5" s="22"/>
      <c r="T5" s="101"/>
      <c r="U5" s="101"/>
      <c r="W5" s="26"/>
      <c r="X5" s="26"/>
      <c r="Y5" s="26"/>
      <c r="Z5" s="26"/>
      <c r="AA5" s="26"/>
      <c r="AB5" s="26"/>
    </row>
    <row r="6" spans="1:34">
      <c r="C6" s="183" t="s">
        <v>26</v>
      </c>
      <c r="D6" s="185" t="s">
        <v>27</v>
      </c>
      <c r="E6" s="185" t="s">
        <v>28</v>
      </c>
      <c r="F6" s="185" t="s">
        <v>29</v>
      </c>
      <c r="G6" s="185" t="s">
        <v>30</v>
      </c>
      <c r="H6" s="185" t="s">
        <v>31</v>
      </c>
      <c r="I6" s="185" t="s">
        <v>32</v>
      </c>
      <c r="J6" s="185" t="s">
        <v>33</v>
      </c>
      <c r="K6" s="185" t="s">
        <v>34</v>
      </c>
      <c r="L6" s="185" t="s">
        <v>35</v>
      </c>
      <c r="M6" s="185" t="s">
        <v>36</v>
      </c>
      <c r="N6" s="180" t="s">
        <v>37</v>
      </c>
      <c r="T6" s="101"/>
      <c r="U6" s="101"/>
      <c r="V6" s="26"/>
      <c r="W6" s="26"/>
      <c r="X6" s="26"/>
    </row>
    <row r="7" spans="1:34" ht="15.75" thickBot="1">
      <c r="C7" s="184"/>
      <c r="D7" s="186"/>
      <c r="E7" s="186"/>
      <c r="F7" s="186"/>
      <c r="G7" s="186"/>
      <c r="H7" s="186"/>
      <c r="I7" s="186"/>
      <c r="J7" s="186"/>
      <c r="K7" s="186"/>
      <c r="L7" s="186"/>
      <c r="M7" s="186"/>
      <c r="N7" s="181"/>
      <c r="P7" s="26"/>
      <c r="Q7" s="26"/>
      <c r="R7" s="26"/>
      <c r="S7" s="26"/>
      <c r="T7" s="101"/>
      <c r="U7" s="101"/>
      <c r="V7" s="101"/>
      <c r="W7" s="101"/>
      <c r="X7" s="101"/>
      <c r="Y7" s="101"/>
      <c r="Z7" s="101"/>
      <c r="AA7" s="101"/>
      <c r="AB7" s="101"/>
      <c r="AC7" s="101"/>
      <c r="AD7" s="101"/>
      <c r="AE7" s="101"/>
      <c r="AF7" s="101"/>
      <c r="AG7" s="101"/>
    </row>
    <row r="8" spans="1:34">
      <c r="B8" s="147">
        <v>2017</v>
      </c>
      <c r="C8" s="149">
        <v>156481</v>
      </c>
      <c r="D8" s="24">
        <v>167003</v>
      </c>
      <c r="E8" s="23">
        <v>200864</v>
      </c>
      <c r="F8" s="24">
        <v>177068</v>
      </c>
      <c r="G8" s="23">
        <v>215270</v>
      </c>
      <c r="H8" s="24">
        <v>246547</v>
      </c>
      <c r="I8" s="23">
        <v>275090</v>
      </c>
      <c r="J8" s="24">
        <v>250814</v>
      </c>
      <c r="K8" s="23">
        <v>193144</v>
      </c>
      <c r="L8" s="24">
        <v>197862</v>
      </c>
      <c r="M8" s="23">
        <v>177679</v>
      </c>
      <c r="N8" s="25">
        <v>157986</v>
      </c>
      <c r="O8" s="107"/>
      <c r="Q8" s="26"/>
      <c r="R8" s="26"/>
      <c r="S8" s="26"/>
      <c r="T8" s="101"/>
      <c r="U8" s="101"/>
      <c r="V8" s="26"/>
      <c r="W8" s="101"/>
      <c r="X8" s="101"/>
      <c r="Y8" s="101"/>
      <c r="Z8" s="101"/>
      <c r="AA8" s="101"/>
      <c r="AB8" s="101"/>
      <c r="AC8" s="101"/>
      <c r="AD8" s="101"/>
      <c r="AE8" s="101"/>
      <c r="AF8" s="101"/>
      <c r="AG8" s="101"/>
      <c r="AH8" s="101"/>
    </row>
    <row r="9" spans="1:34">
      <c r="B9" s="148">
        <v>2018</v>
      </c>
      <c r="C9" s="149">
        <v>238334</v>
      </c>
      <c r="D9" s="24">
        <v>206176</v>
      </c>
      <c r="E9" s="23">
        <v>226448</v>
      </c>
      <c r="F9" s="24">
        <v>243078</v>
      </c>
      <c r="G9" s="23">
        <v>252247</v>
      </c>
      <c r="H9" s="24">
        <v>275243</v>
      </c>
      <c r="I9" s="23">
        <v>287393</v>
      </c>
      <c r="J9" s="24">
        <v>257979</v>
      </c>
      <c r="K9" s="23">
        <v>217285</v>
      </c>
      <c r="L9" s="24">
        <v>183831</v>
      </c>
      <c r="M9" s="23">
        <v>163675</v>
      </c>
      <c r="N9" s="25">
        <v>153556</v>
      </c>
      <c r="O9" s="107"/>
      <c r="P9" s="108"/>
      <c r="Q9" s="110"/>
      <c r="R9" s="110"/>
      <c r="T9" s="101"/>
      <c r="U9" s="101"/>
    </row>
    <row r="10" spans="1:34">
      <c r="B10" s="84">
        <v>2019</v>
      </c>
      <c r="C10" s="149">
        <v>229863</v>
      </c>
      <c r="D10" s="24">
        <v>207661</v>
      </c>
      <c r="E10" s="23">
        <v>226583</v>
      </c>
      <c r="F10" s="24">
        <v>200121</v>
      </c>
      <c r="G10" s="23">
        <v>276827</v>
      </c>
      <c r="H10" s="24">
        <v>256064</v>
      </c>
      <c r="I10" s="23">
        <v>304643</v>
      </c>
      <c r="J10" s="24">
        <v>255331</v>
      </c>
      <c r="K10" s="23">
        <v>242532</v>
      </c>
      <c r="L10" s="24">
        <v>194498</v>
      </c>
      <c r="M10" s="23">
        <v>174158</v>
      </c>
      <c r="N10" s="25">
        <v>160352</v>
      </c>
      <c r="O10" s="107"/>
      <c r="P10" s="108"/>
      <c r="Q10" s="110"/>
      <c r="T10" s="101"/>
      <c r="U10" s="101"/>
    </row>
    <row r="11" spans="1:34">
      <c r="B11" s="84">
        <v>2020</v>
      </c>
      <c r="C11" s="149">
        <v>252270</v>
      </c>
      <c r="D11" s="24">
        <v>187969</v>
      </c>
      <c r="E11" s="23">
        <v>51519</v>
      </c>
      <c r="F11" s="24">
        <v>9999</v>
      </c>
      <c r="G11" s="23">
        <v>34308</v>
      </c>
      <c r="H11" s="24">
        <v>97331</v>
      </c>
      <c r="I11" s="23">
        <v>147931</v>
      </c>
      <c r="J11" s="24">
        <v>112008</v>
      </c>
      <c r="K11" s="23">
        <v>88524</v>
      </c>
      <c r="L11" s="24">
        <v>36307</v>
      </c>
      <c r="M11" s="23">
        <v>23198</v>
      </c>
      <c r="N11" s="25">
        <v>35800</v>
      </c>
      <c r="O11" s="107"/>
      <c r="P11" s="108"/>
      <c r="Q11" s="110"/>
      <c r="T11" s="101"/>
      <c r="U11" s="101"/>
    </row>
    <row r="12" spans="1:34">
      <c r="B12" s="84">
        <v>2021</v>
      </c>
      <c r="C12" s="149">
        <v>50193</v>
      </c>
      <c r="D12" s="24">
        <v>71404</v>
      </c>
      <c r="E12" s="23">
        <v>78718</v>
      </c>
      <c r="F12" s="24">
        <v>85513</v>
      </c>
      <c r="G12" s="23">
        <v>174953</v>
      </c>
      <c r="H12" s="24">
        <v>240929</v>
      </c>
      <c r="I12" s="23">
        <v>268564</v>
      </c>
      <c r="J12" s="24">
        <v>275687</v>
      </c>
      <c r="K12" s="23">
        <v>173403</v>
      </c>
      <c r="L12" s="24">
        <v>124669</v>
      </c>
      <c r="M12" s="23">
        <v>96290</v>
      </c>
      <c r="N12" s="25">
        <v>81101</v>
      </c>
      <c r="O12" s="107"/>
      <c r="P12" s="112"/>
      <c r="Q12" s="110"/>
      <c r="T12" s="101"/>
      <c r="U12" s="101"/>
    </row>
    <row r="13" spans="1:34" ht="15.75" thickBot="1">
      <c r="B13" s="84">
        <v>2022</v>
      </c>
      <c r="C13" s="150">
        <v>155190</v>
      </c>
      <c r="D13" s="151">
        <v>162757</v>
      </c>
      <c r="E13" s="152">
        <v>133938</v>
      </c>
      <c r="F13" s="151">
        <v>177261</v>
      </c>
      <c r="G13" s="152">
        <v>266673</v>
      </c>
      <c r="H13" s="151">
        <v>270102</v>
      </c>
      <c r="I13" s="152">
        <v>262303</v>
      </c>
      <c r="J13" s="151">
        <v>252545</v>
      </c>
      <c r="K13" s="152">
        <v>197455</v>
      </c>
      <c r="L13" s="151">
        <v>140132</v>
      </c>
      <c r="M13" s="152">
        <v>127542</v>
      </c>
      <c r="N13" s="153">
        <v>116939</v>
      </c>
      <c r="O13" s="107"/>
      <c r="P13" s="112"/>
      <c r="Q13" s="110"/>
      <c r="T13" s="101"/>
      <c r="U13" s="101"/>
    </row>
    <row r="14" spans="1:34">
      <c r="T14" s="101"/>
      <c r="U14" s="101"/>
    </row>
    <row r="15" spans="1:34">
      <c r="B15" s="22" t="s">
        <v>217</v>
      </c>
      <c r="N15" s="22" t="s">
        <v>218</v>
      </c>
      <c r="T15" s="101"/>
      <c r="U15" s="101"/>
    </row>
    <row r="16" spans="1:34" s="26" customForma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T16" s="101"/>
      <c r="U16" s="101"/>
    </row>
    <row r="17" spans="1:33" s="26" customFormat="1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T17" s="101"/>
      <c r="U17" s="101"/>
    </row>
    <row r="18" spans="1:33" s="26" customFormat="1">
      <c r="O18"/>
      <c r="T18" s="101"/>
      <c r="U18" s="101"/>
      <c r="V18" s="101"/>
      <c r="W18" s="101"/>
      <c r="X18" s="101"/>
      <c r="Y18" s="101"/>
      <c r="Z18" s="101"/>
      <c r="AA18" s="101"/>
    </row>
    <row r="19" spans="1:33" s="26" customFormat="1">
      <c r="O19"/>
      <c r="T19" s="101"/>
      <c r="U19" s="101"/>
    </row>
    <row r="20" spans="1:33" s="26" customFormat="1">
      <c r="O20"/>
      <c r="T20" s="101"/>
      <c r="U20" s="101"/>
    </row>
    <row r="21" spans="1:33" s="26" customFormat="1">
      <c r="O21"/>
      <c r="T21" s="101"/>
      <c r="U21" s="101"/>
    </row>
    <row r="22" spans="1:33" s="26" customFormat="1">
      <c r="O22"/>
      <c r="T22" s="101"/>
      <c r="U22" s="101"/>
      <c r="V22" s="101"/>
      <c r="W22" s="101"/>
      <c r="X22" s="101"/>
      <c r="Y22" s="101"/>
      <c r="Z22" s="101"/>
      <c r="AA22" s="101"/>
      <c r="AB22" s="101"/>
      <c r="AC22" s="101"/>
      <c r="AD22" s="101"/>
      <c r="AE22" s="101"/>
      <c r="AF22" s="101"/>
      <c r="AG22" s="101"/>
    </row>
    <row r="23" spans="1:33" s="26" customFormat="1">
      <c r="O23"/>
      <c r="T23" s="101"/>
      <c r="U23" s="101"/>
    </row>
    <row r="24" spans="1:33" s="26" customFormat="1">
      <c r="M24" s="73"/>
      <c r="O24"/>
      <c r="T24" s="101"/>
      <c r="U24" s="101"/>
    </row>
    <row r="25" spans="1:33" s="114" customFormat="1">
      <c r="B25" s="115" t="s">
        <v>26</v>
      </c>
      <c r="C25" s="115" t="s">
        <v>27</v>
      </c>
      <c r="D25" s="115" t="s">
        <v>28</v>
      </c>
      <c r="E25" s="115" t="s">
        <v>29</v>
      </c>
      <c r="F25" s="115" t="s">
        <v>30</v>
      </c>
      <c r="G25" s="115" t="s">
        <v>31</v>
      </c>
      <c r="H25" s="115" t="s">
        <v>32</v>
      </c>
      <c r="I25" s="115" t="s">
        <v>33</v>
      </c>
      <c r="J25" s="115" t="s">
        <v>34</v>
      </c>
      <c r="K25" s="115" t="s">
        <v>35</v>
      </c>
      <c r="L25" s="115" t="s">
        <v>36</v>
      </c>
      <c r="M25" s="116" t="s">
        <v>37</v>
      </c>
      <c r="N25" s="157"/>
      <c r="O25" s="155"/>
      <c r="T25" s="117"/>
      <c r="U25" s="117"/>
    </row>
    <row r="26" spans="1:33" s="114" customFormat="1">
      <c r="A26" s="114">
        <v>2017</v>
      </c>
      <c r="B26" s="116">
        <v>156481</v>
      </c>
      <c r="C26" s="116">
        <v>167003</v>
      </c>
      <c r="D26" s="116">
        <v>200864</v>
      </c>
      <c r="E26" s="116">
        <v>177068</v>
      </c>
      <c r="F26" s="116">
        <v>215270</v>
      </c>
      <c r="G26" s="116">
        <v>246547</v>
      </c>
      <c r="H26" s="116">
        <v>275090</v>
      </c>
      <c r="I26" s="116">
        <v>250814</v>
      </c>
      <c r="J26" s="116">
        <v>193144</v>
      </c>
      <c r="K26" s="116">
        <v>197862</v>
      </c>
      <c r="L26" s="116">
        <v>177679</v>
      </c>
      <c r="M26" s="116">
        <v>157986</v>
      </c>
      <c r="N26" s="158"/>
      <c r="O26" s="155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117"/>
      <c r="AF26" s="117"/>
      <c r="AG26" s="117"/>
    </row>
    <row r="27" spans="1:33" s="114" customFormat="1">
      <c r="A27" s="114">
        <v>2018</v>
      </c>
      <c r="B27" s="116">
        <v>238334</v>
      </c>
      <c r="C27" s="116">
        <v>206176</v>
      </c>
      <c r="D27" s="116">
        <v>226448</v>
      </c>
      <c r="E27" s="116">
        <v>243078</v>
      </c>
      <c r="F27" s="116">
        <v>252247</v>
      </c>
      <c r="G27" s="116">
        <v>275243</v>
      </c>
      <c r="H27" s="116">
        <v>287543</v>
      </c>
      <c r="I27" s="116">
        <v>257979</v>
      </c>
      <c r="J27" s="116">
        <v>217285</v>
      </c>
      <c r="K27" s="116">
        <v>183831</v>
      </c>
      <c r="L27" s="116">
        <v>163675</v>
      </c>
      <c r="M27" s="116">
        <v>153570</v>
      </c>
      <c r="N27" s="158"/>
      <c r="O27" s="155"/>
      <c r="T27" s="117"/>
      <c r="U27" s="117"/>
    </row>
    <row r="28" spans="1:33" s="114" customFormat="1">
      <c r="A28" s="114">
        <v>2019</v>
      </c>
      <c r="B28" s="116">
        <v>229883</v>
      </c>
      <c r="C28" s="116">
        <v>207661</v>
      </c>
      <c r="D28" s="116">
        <v>226583</v>
      </c>
      <c r="E28" s="116">
        <v>200121</v>
      </c>
      <c r="F28" s="116">
        <v>276827</v>
      </c>
      <c r="G28" s="116">
        <v>256064</v>
      </c>
      <c r="H28" s="116">
        <v>304643</v>
      </c>
      <c r="I28" s="116">
        <v>255331</v>
      </c>
      <c r="J28" s="116">
        <v>242532</v>
      </c>
      <c r="K28" s="116">
        <v>194498</v>
      </c>
      <c r="L28" s="116">
        <v>174158</v>
      </c>
      <c r="M28" s="116">
        <v>160352</v>
      </c>
      <c r="N28" s="158"/>
      <c r="O28" s="155"/>
      <c r="T28" s="117"/>
      <c r="U28" s="117"/>
    </row>
    <row r="29" spans="1:33" s="114" customFormat="1">
      <c r="A29" s="114">
        <v>2020</v>
      </c>
      <c r="B29" s="116">
        <v>252270</v>
      </c>
      <c r="C29" s="116">
        <v>187969</v>
      </c>
      <c r="D29" s="116">
        <v>51519</v>
      </c>
      <c r="E29" s="116">
        <v>9999</v>
      </c>
      <c r="F29" s="116">
        <v>34308</v>
      </c>
      <c r="G29" s="116">
        <v>97331</v>
      </c>
      <c r="H29" s="116">
        <v>147931</v>
      </c>
      <c r="I29" s="116">
        <v>112008</v>
      </c>
      <c r="J29" s="116">
        <v>88524</v>
      </c>
      <c r="K29" s="116">
        <v>36307</v>
      </c>
      <c r="L29" s="116">
        <v>23198</v>
      </c>
      <c r="M29" s="116">
        <v>35800</v>
      </c>
      <c r="N29" s="158"/>
      <c r="O29" s="155"/>
      <c r="T29" s="117"/>
      <c r="U29" s="117"/>
    </row>
    <row r="30" spans="1:33" s="114" customFormat="1">
      <c r="A30" s="114">
        <v>2021</v>
      </c>
      <c r="B30" s="118">
        <v>50193</v>
      </c>
      <c r="C30" s="118">
        <v>71404</v>
      </c>
      <c r="D30" s="118">
        <v>78718</v>
      </c>
      <c r="E30" s="118">
        <v>85513</v>
      </c>
      <c r="F30" s="118">
        <v>174953</v>
      </c>
      <c r="G30" s="118">
        <v>240929</v>
      </c>
      <c r="H30" s="116">
        <v>268564</v>
      </c>
      <c r="I30" s="116">
        <v>275687</v>
      </c>
      <c r="J30" s="116">
        <v>173403</v>
      </c>
      <c r="K30" s="116">
        <v>124669</v>
      </c>
      <c r="L30" s="116">
        <v>96290</v>
      </c>
      <c r="M30" s="118">
        <v>81101</v>
      </c>
      <c r="N30" s="158"/>
      <c r="O30" s="155"/>
      <c r="T30" s="117"/>
      <c r="U30" s="117"/>
    </row>
    <row r="31" spans="1:33" s="114" customFormat="1" ht="14.25" customHeight="1">
      <c r="A31" s="114">
        <v>2022</v>
      </c>
      <c r="B31" s="118">
        <v>155190</v>
      </c>
      <c r="C31" s="118">
        <v>162757</v>
      </c>
      <c r="D31" s="118">
        <v>133938</v>
      </c>
      <c r="E31" s="118">
        <v>177261</v>
      </c>
      <c r="F31" s="118">
        <v>266673</v>
      </c>
      <c r="G31" s="118">
        <v>270102</v>
      </c>
      <c r="H31" s="116">
        <v>262303</v>
      </c>
      <c r="I31" s="116">
        <v>252545</v>
      </c>
      <c r="J31" s="116">
        <v>197455</v>
      </c>
      <c r="K31" s="116">
        <v>140132</v>
      </c>
      <c r="L31" s="116">
        <v>127542</v>
      </c>
      <c r="M31" s="118">
        <v>116939</v>
      </c>
      <c r="N31" s="159"/>
      <c r="O31" s="155"/>
      <c r="T31" s="117"/>
      <c r="U31" s="117"/>
    </row>
    <row r="32" spans="1:33" s="114" customFormat="1">
      <c r="A32" s="114">
        <v>2017</v>
      </c>
      <c r="B32" s="118">
        <v>448085</v>
      </c>
      <c r="C32" s="118">
        <v>480338</v>
      </c>
      <c r="D32" s="118">
        <v>672253</v>
      </c>
      <c r="E32" s="118">
        <v>555292</v>
      </c>
      <c r="F32" s="118">
        <v>713478</v>
      </c>
      <c r="G32" s="118">
        <v>732542</v>
      </c>
      <c r="H32" s="118">
        <v>672777</v>
      </c>
      <c r="I32" s="118">
        <v>634813</v>
      </c>
      <c r="J32" s="118">
        <v>582998</v>
      </c>
      <c r="K32" s="118">
        <v>624809</v>
      </c>
      <c r="L32" s="118">
        <v>535278</v>
      </c>
      <c r="M32" s="118">
        <v>464016</v>
      </c>
      <c r="N32" s="159"/>
      <c r="O32" s="155"/>
      <c r="T32" s="117"/>
      <c r="U32" s="117"/>
    </row>
    <row r="33" spans="1:21" s="114" customFormat="1">
      <c r="A33" s="114">
        <v>2018</v>
      </c>
      <c r="B33" s="118">
        <v>659358</v>
      </c>
      <c r="C33" s="118">
        <v>604687</v>
      </c>
      <c r="D33" s="118">
        <v>714226</v>
      </c>
      <c r="E33" s="118">
        <v>724810</v>
      </c>
      <c r="F33" s="118">
        <v>817849.23</v>
      </c>
      <c r="G33" s="118">
        <v>822978</v>
      </c>
      <c r="H33" s="118">
        <v>739968</v>
      </c>
      <c r="I33" s="118">
        <v>679097</v>
      </c>
      <c r="J33" s="118">
        <v>680309</v>
      </c>
      <c r="K33" s="118">
        <v>640369</v>
      </c>
      <c r="L33" s="118">
        <v>560894</v>
      </c>
      <c r="M33" s="118">
        <v>477754</v>
      </c>
      <c r="N33" s="159"/>
      <c r="O33" s="155"/>
      <c r="T33" s="117"/>
      <c r="U33" s="117"/>
    </row>
    <row r="34" spans="1:21" s="114" customFormat="1">
      <c r="A34" s="114">
        <v>2019</v>
      </c>
      <c r="B34" s="118">
        <v>662122</v>
      </c>
      <c r="C34" s="118">
        <v>627570</v>
      </c>
      <c r="D34" s="118">
        <v>711155</v>
      </c>
      <c r="E34" s="118">
        <v>602406</v>
      </c>
      <c r="F34" s="118">
        <v>806104</v>
      </c>
      <c r="G34" s="118">
        <v>760861</v>
      </c>
      <c r="H34" s="118">
        <v>766432</v>
      </c>
      <c r="I34" s="118">
        <v>678697</v>
      </c>
      <c r="J34" s="118">
        <v>749533</v>
      </c>
      <c r="K34" s="118">
        <v>672910</v>
      </c>
      <c r="L34" s="118">
        <v>547120</v>
      </c>
      <c r="M34" s="118">
        <v>475552</v>
      </c>
      <c r="N34" s="159"/>
      <c r="O34" s="155"/>
      <c r="T34" s="117"/>
      <c r="U34" s="117"/>
    </row>
    <row r="35" spans="1:21" s="114" customFormat="1">
      <c r="A35" s="114">
        <v>2020</v>
      </c>
      <c r="B35" s="118">
        <v>687673</v>
      </c>
      <c r="C35" s="118">
        <v>537054</v>
      </c>
      <c r="D35" s="118">
        <v>136645</v>
      </c>
      <c r="E35" s="118">
        <v>22477</v>
      </c>
      <c r="F35" s="118">
        <v>88355</v>
      </c>
      <c r="G35" s="118">
        <v>215496</v>
      </c>
      <c r="H35" s="118">
        <v>354430</v>
      </c>
      <c r="I35" s="118">
        <v>280439</v>
      </c>
      <c r="J35" s="118">
        <v>236777</v>
      </c>
      <c r="K35" s="118">
        <v>96432</v>
      </c>
      <c r="L35" s="118">
        <v>56604</v>
      </c>
      <c r="M35" s="118">
        <v>80487</v>
      </c>
      <c r="N35" s="159"/>
      <c r="O35" s="155"/>
      <c r="T35" s="117"/>
      <c r="U35" s="117"/>
    </row>
    <row r="36" spans="1:21" s="114" customFormat="1">
      <c r="A36" s="114">
        <v>2021</v>
      </c>
      <c r="B36" s="118">
        <v>104346</v>
      </c>
      <c r="C36" s="118">
        <v>146179</v>
      </c>
      <c r="D36" s="118">
        <v>152861</v>
      </c>
      <c r="E36" s="118">
        <v>176006</v>
      </c>
      <c r="F36" s="118">
        <v>410452</v>
      </c>
      <c r="G36" s="118">
        <v>619572</v>
      </c>
      <c r="H36" s="118">
        <v>668788</v>
      </c>
      <c r="I36" s="118">
        <v>710222</v>
      </c>
      <c r="J36" s="118">
        <v>554002</v>
      </c>
      <c r="K36" s="118">
        <v>472354</v>
      </c>
      <c r="L36" s="118">
        <v>307882</v>
      </c>
      <c r="M36" s="160">
        <v>221894</v>
      </c>
      <c r="N36" s="158"/>
      <c r="O36" s="156"/>
      <c r="T36" s="117"/>
      <c r="U36" s="117"/>
    </row>
    <row r="37" spans="1:21" s="114" customFormat="1">
      <c r="A37" s="114">
        <v>2022</v>
      </c>
      <c r="B37" s="118">
        <v>379391</v>
      </c>
      <c r="C37" s="118">
        <v>400102</v>
      </c>
      <c r="D37" s="118">
        <v>376971</v>
      </c>
      <c r="E37" s="118">
        <v>550845</v>
      </c>
      <c r="F37" s="118">
        <v>836786</v>
      </c>
      <c r="G37" s="118">
        <v>817736</v>
      </c>
      <c r="H37" s="118">
        <v>658491</v>
      </c>
      <c r="I37" s="118">
        <v>656240</v>
      </c>
      <c r="J37" s="118">
        <v>619711</v>
      </c>
      <c r="K37" s="118">
        <v>496571</v>
      </c>
      <c r="L37" s="118">
        <v>402992</v>
      </c>
      <c r="M37" s="160">
        <v>328240</v>
      </c>
      <c r="N37" s="157"/>
      <c r="O37" s="155"/>
      <c r="T37" s="117"/>
      <c r="U37" s="117"/>
    </row>
    <row r="38" spans="1:21" s="114" customFormat="1">
      <c r="B38" s="115" t="s">
        <v>26</v>
      </c>
      <c r="C38" s="115" t="s">
        <v>27</v>
      </c>
      <c r="D38" s="115" t="s">
        <v>28</v>
      </c>
      <c r="E38" s="115" t="s">
        <v>29</v>
      </c>
      <c r="F38" s="115" t="s">
        <v>30</v>
      </c>
      <c r="G38" s="115" t="s">
        <v>31</v>
      </c>
      <c r="H38" s="115" t="s">
        <v>32</v>
      </c>
      <c r="I38" s="115" t="s">
        <v>33</v>
      </c>
      <c r="J38" s="115" t="s">
        <v>34</v>
      </c>
      <c r="K38" s="115" t="s">
        <v>35</v>
      </c>
      <c r="L38" s="115" t="s">
        <v>36</v>
      </c>
      <c r="M38" s="116" t="s">
        <v>37</v>
      </c>
      <c r="N38" s="157"/>
      <c r="O38" s="155"/>
      <c r="T38" s="117"/>
      <c r="U38" s="117"/>
    </row>
    <row r="39" spans="1:21" s="114" customFormat="1">
      <c r="A39" s="114">
        <v>2017</v>
      </c>
      <c r="B39" s="119">
        <f>B32/B26</f>
        <v>2.8635105859497321</v>
      </c>
      <c r="C39" s="119">
        <f t="shared" ref="C39:M39" si="0">C32/C26</f>
        <v>2.8762237804111304</v>
      </c>
      <c r="D39" s="119">
        <f t="shared" si="0"/>
        <v>3.3468067946471245</v>
      </c>
      <c r="E39" s="119">
        <f t="shared" si="0"/>
        <v>3.1360381322429802</v>
      </c>
      <c r="F39" s="119">
        <f t="shared" si="0"/>
        <v>3.3143401309982812</v>
      </c>
      <c r="G39" s="119">
        <f t="shared" si="0"/>
        <v>2.971206301435426</v>
      </c>
      <c r="H39" s="119">
        <f t="shared" si="0"/>
        <v>2.4456614198989421</v>
      </c>
      <c r="I39" s="119">
        <f t="shared" si="0"/>
        <v>2.5310110280925309</v>
      </c>
      <c r="J39" s="119">
        <f t="shared" si="0"/>
        <v>3.0184629085035</v>
      </c>
      <c r="K39" s="119">
        <f t="shared" si="0"/>
        <v>3.1578019023359714</v>
      </c>
      <c r="L39" s="119">
        <f t="shared" si="0"/>
        <v>3.0126126328941516</v>
      </c>
      <c r="M39" s="119">
        <f t="shared" si="0"/>
        <v>2.9370703733242185</v>
      </c>
      <c r="N39" s="157"/>
      <c r="O39" s="155"/>
      <c r="T39" s="117"/>
    </row>
    <row r="40" spans="1:21" s="114" customFormat="1">
      <c r="A40" s="114">
        <v>2018</v>
      </c>
      <c r="B40" s="119">
        <f t="shared" ref="B40:M40" si="1">B33/B27</f>
        <v>2.7665293243934981</v>
      </c>
      <c r="C40" s="119">
        <f t="shared" si="1"/>
        <v>2.9328680350768277</v>
      </c>
      <c r="D40" s="119">
        <f t="shared" si="1"/>
        <v>3.1540397795520385</v>
      </c>
      <c r="E40" s="119">
        <f t="shared" si="1"/>
        <v>2.9818000806325542</v>
      </c>
      <c r="F40" s="119">
        <f t="shared" si="1"/>
        <v>3.2422555273204439</v>
      </c>
      <c r="G40" s="119">
        <f t="shared" si="1"/>
        <v>2.9900051954091476</v>
      </c>
      <c r="H40" s="119">
        <f t="shared" si="1"/>
        <v>2.573416845480502</v>
      </c>
      <c r="I40" s="119">
        <f t="shared" si="1"/>
        <v>2.6323731776617478</v>
      </c>
      <c r="J40" s="119">
        <f t="shared" si="1"/>
        <v>3.1309524357410772</v>
      </c>
      <c r="K40" s="119">
        <f t="shared" si="1"/>
        <v>3.483465791950215</v>
      </c>
      <c r="L40" s="119">
        <f t="shared" si="1"/>
        <v>3.4268764319535667</v>
      </c>
      <c r="M40" s="119">
        <f t="shared" si="1"/>
        <v>3.1109852184671487</v>
      </c>
      <c r="N40" s="157"/>
      <c r="O40" s="155"/>
      <c r="T40" s="117"/>
    </row>
    <row r="41" spans="1:21" s="114" customFormat="1">
      <c r="A41" s="114">
        <v>2019</v>
      </c>
      <c r="B41" s="119">
        <f t="shared" ref="B41:M41" si="2">B34/B28</f>
        <v>2.8802564782954807</v>
      </c>
      <c r="C41" s="119">
        <f t="shared" si="2"/>
        <v>3.0220888852504801</v>
      </c>
      <c r="D41" s="119">
        <f t="shared" si="2"/>
        <v>3.1386070446591314</v>
      </c>
      <c r="E41" s="119">
        <f t="shared" si="2"/>
        <v>3.0102088236616846</v>
      </c>
      <c r="F41" s="119">
        <f t="shared" si="2"/>
        <v>2.9119413929999602</v>
      </c>
      <c r="G41" s="119">
        <f t="shared" si="2"/>
        <v>2.9713704386403399</v>
      </c>
      <c r="H41" s="119">
        <f t="shared" si="2"/>
        <v>2.515836569361515</v>
      </c>
      <c r="I41" s="119">
        <f t="shared" si="2"/>
        <v>2.6581065362216103</v>
      </c>
      <c r="J41" s="119">
        <f t="shared" si="2"/>
        <v>3.0904499200105553</v>
      </c>
      <c r="K41" s="119">
        <f t="shared" si="2"/>
        <v>3.4597270923094325</v>
      </c>
      <c r="L41" s="119">
        <f t="shared" si="2"/>
        <v>3.1415151758747806</v>
      </c>
      <c r="M41" s="119">
        <f t="shared" si="2"/>
        <v>2.965675513869487</v>
      </c>
      <c r="N41" s="157"/>
      <c r="O41" s="155"/>
    </row>
    <row r="42" spans="1:21" s="26" customFormat="1">
      <c r="A42" s="114">
        <v>2020</v>
      </c>
      <c r="B42" s="119">
        <f t="shared" ref="B42:M42" si="3">B35/B29</f>
        <v>2.7259404606175921</v>
      </c>
      <c r="C42" s="119">
        <f t="shared" si="3"/>
        <v>2.8571413371353787</v>
      </c>
      <c r="D42" s="119">
        <f t="shared" si="3"/>
        <v>2.6523224441468196</v>
      </c>
      <c r="E42" s="119">
        <f t="shared" si="3"/>
        <v>2.2479247924792478</v>
      </c>
      <c r="F42" s="119">
        <f t="shared" si="3"/>
        <v>2.5753468578757142</v>
      </c>
      <c r="G42" s="119">
        <f t="shared" si="3"/>
        <v>2.2140530766148503</v>
      </c>
      <c r="H42" s="119">
        <f t="shared" si="3"/>
        <v>2.3959143114019374</v>
      </c>
      <c r="I42" s="119">
        <f t="shared" si="3"/>
        <v>2.5037408042282694</v>
      </c>
      <c r="J42" s="119">
        <f t="shared" si="3"/>
        <v>2.6747209796213456</v>
      </c>
      <c r="K42" s="119">
        <f t="shared" si="3"/>
        <v>2.6560167460820225</v>
      </c>
      <c r="L42" s="119">
        <f t="shared" si="3"/>
        <v>2.4400379343046814</v>
      </c>
      <c r="M42" s="119">
        <f t="shared" si="3"/>
        <v>2.2482402234636871</v>
      </c>
      <c r="O42"/>
    </row>
    <row r="43" spans="1:21" s="26" customFormat="1">
      <c r="A43" s="114">
        <v>2021</v>
      </c>
      <c r="B43" s="119">
        <f t="shared" ref="B43:M43" si="4">B36/B30</f>
        <v>2.0788954635108481</v>
      </c>
      <c r="C43" s="119">
        <f t="shared" si="4"/>
        <v>2.0472102403226708</v>
      </c>
      <c r="D43" s="119">
        <f t="shared" si="4"/>
        <v>1.9418811453543028</v>
      </c>
      <c r="E43" s="119">
        <f t="shared" si="4"/>
        <v>2.0582367593231439</v>
      </c>
      <c r="F43" s="119">
        <f t="shared" si="4"/>
        <v>2.3460700873949003</v>
      </c>
      <c r="G43" s="119">
        <f t="shared" si="4"/>
        <v>2.5715957813297692</v>
      </c>
      <c r="H43" s="119">
        <f t="shared" si="4"/>
        <v>2.4902369640011321</v>
      </c>
      <c r="I43" s="119">
        <f t="shared" si="4"/>
        <v>2.576189664365748</v>
      </c>
      <c r="J43" s="119">
        <f t="shared" si="4"/>
        <v>3.1948812880976685</v>
      </c>
      <c r="K43" s="119">
        <f t="shared" si="4"/>
        <v>3.7888649142930482</v>
      </c>
      <c r="L43" s="119">
        <f t="shared" si="4"/>
        <v>3.1974452175719184</v>
      </c>
      <c r="M43" s="119">
        <f t="shared" si="4"/>
        <v>2.7360205176261698</v>
      </c>
      <c r="O43"/>
    </row>
    <row r="44" spans="1:21" s="26" customFormat="1">
      <c r="A44" s="114">
        <v>2022</v>
      </c>
      <c r="B44" s="119">
        <f>B37/B31</f>
        <v>2.4446871576776856</v>
      </c>
      <c r="C44" s="119">
        <f>C37/C31</f>
        <v>2.4582782921779094</v>
      </c>
      <c r="D44" s="119">
        <f>D37/D31</f>
        <v>2.8145186578864849</v>
      </c>
      <c r="E44" s="119">
        <f>E37/E31</f>
        <v>3.107536344712035</v>
      </c>
      <c r="F44" s="119">
        <f t="shared" ref="F44:M44" si="5">F37/F31</f>
        <v>3.1378729755168315</v>
      </c>
      <c r="G44" s="119">
        <f t="shared" si="5"/>
        <v>3.0275081265595962</v>
      </c>
      <c r="H44" s="119">
        <f t="shared" si="5"/>
        <v>2.5104211541614085</v>
      </c>
      <c r="I44" s="119">
        <f t="shared" si="5"/>
        <v>2.5985071967372151</v>
      </c>
      <c r="J44" s="119">
        <f t="shared" si="5"/>
        <v>3.1384923147046164</v>
      </c>
      <c r="K44" s="119">
        <f t="shared" si="5"/>
        <v>3.5435946107955356</v>
      </c>
      <c r="L44" s="119">
        <f t="shared" si="5"/>
        <v>3.1596807326214109</v>
      </c>
      <c r="M44" s="119">
        <f t="shared" si="5"/>
        <v>2.8069335294469768</v>
      </c>
      <c r="O44"/>
    </row>
    <row r="45" spans="1:21" s="26" customFormat="1">
      <c r="O45"/>
    </row>
    <row r="46" spans="1:21" s="26" customFormat="1">
      <c r="N46"/>
      <c r="O46"/>
    </row>
    <row r="47" spans="1:21" s="26" customFormat="1">
      <c r="N47"/>
      <c r="O47"/>
    </row>
    <row r="48" spans="1:21" s="26" customFormat="1">
      <c r="N48"/>
      <c r="O48"/>
    </row>
    <row r="49" spans="1:21" s="26" customFormat="1"/>
    <row r="50" spans="1:21" s="26" customFormat="1"/>
    <row r="51" spans="1:21" s="26" customFormat="1"/>
    <row r="52" spans="1:21" s="26" customFormat="1"/>
    <row r="53" spans="1:21" s="26" customFormat="1"/>
    <row r="54" spans="1:21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</row>
    <row r="55" spans="1:21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</row>
    <row r="56" spans="1:21"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</row>
  </sheetData>
  <sheetProtection algorithmName="SHA-512" hashValue="v1mZy6TxobDn1LiNn4/QoKVXWpEQzGsWuidwuAQsFeeMLcCTAM8WLYaWbAls844zSm2kTMY8f005rC7eRS6N9g==" saltValue="S7euR0lbj/YttyjIgpsxCA==" spinCount="100000" sheet="1" objects="1" scenarios="1"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 xr:uid="{00000000-0004-0000-0700-000000000000}"/>
  </hyperlinks>
  <pageMargins left="0.7" right="0.7" top="0.75" bottom="0.75" header="0.3" footer="0.3"/>
  <pageSetup paperSize="9" scale="29" orientation="portrait" r:id="rId1"/>
  <colBreaks count="1" manualBreakCount="1">
    <brk id="25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Q68"/>
  <sheetViews>
    <sheetView showGridLines="0" zoomScale="85" zoomScaleNormal="85" workbookViewId="0">
      <selection activeCell="C79" sqref="C79"/>
    </sheetView>
  </sheetViews>
  <sheetFormatPr defaultRowHeight="15"/>
  <cols>
    <col min="2" max="2" width="6.85546875" customWidth="1"/>
    <col min="3" max="3" width="28.85546875" customWidth="1"/>
    <col min="4" max="4" width="26.7109375" customWidth="1"/>
    <col min="5" max="5" width="31.5703125" customWidth="1"/>
  </cols>
  <sheetData>
    <row r="2" spans="2:17">
      <c r="B2" s="7" t="s">
        <v>5</v>
      </c>
    </row>
    <row r="4" spans="2:17">
      <c r="B4" s="21" t="s">
        <v>103</v>
      </c>
    </row>
    <row r="5" spans="2:17">
      <c r="C5" s="21"/>
    </row>
    <row r="6" spans="2:17" ht="15" customHeight="1">
      <c r="B6" s="200" t="s">
        <v>109</v>
      </c>
      <c r="C6" s="202" t="s">
        <v>18</v>
      </c>
      <c r="D6" s="203"/>
      <c r="E6" s="204"/>
      <c r="F6" s="202" t="s">
        <v>19</v>
      </c>
      <c r="G6" s="203"/>
      <c r="H6" s="204"/>
      <c r="I6" s="208" t="s">
        <v>20</v>
      </c>
      <c r="J6" s="209"/>
      <c r="K6" s="210"/>
      <c r="L6" s="202" t="s">
        <v>21</v>
      </c>
      <c r="M6" s="203"/>
      <c r="N6" s="204"/>
      <c r="O6" s="202" t="s">
        <v>22</v>
      </c>
      <c r="P6" s="203"/>
      <c r="Q6" s="243"/>
    </row>
    <row r="7" spans="2:17">
      <c r="B7" s="201"/>
      <c r="C7" s="205"/>
      <c r="D7" s="206"/>
      <c r="E7" s="207"/>
      <c r="F7" s="205"/>
      <c r="G7" s="206"/>
      <c r="H7" s="207"/>
      <c r="I7" s="211"/>
      <c r="J7" s="212"/>
      <c r="K7" s="213"/>
      <c r="L7" s="205"/>
      <c r="M7" s="206"/>
      <c r="N7" s="207"/>
      <c r="O7" s="205"/>
      <c r="P7" s="206"/>
      <c r="Q7" s="244"/>
    </row>
    <row r="8" spans="2:17" ht="15.75" customHeight="1">
      <c r="B8" s="74" t="s">
        <v>110</v>
      </c>
      <c r="C8" s="237" t="s">
        <v>112</v>
      </c>
      <c r="D8" s="191"/>
      <c r="E8" s="192"/>
      <c r="F8" s="231">
        <v>8234</v>
      </c>
      <c r="G8" s="216"/>
      <c r="H8" s="217"/>
      <c r="I8" s="245" t="s">
        <v>44</v>
      </c>
      <c r="J8" s="191"/>
      <c r="K8" s="192"/>
      <c r="L8" s="246" t="s">
        <v>51</v>
      </c>
      <c r="M8" s="198"/>
      <c r="N8" s="199"/>
      <c r="O8" s="245" t="s">
        <v>45</v>
      </c>
      <c r="P8" s="191"/>
      <c r="Q8" s="192"/>
    </row>
    <row r="9" spans="2:17" ht="15" customHeight="1">
      <c r="B9" s="74" t="s">
        <v>111</v>
      </c>
      <c r="C9" s="237" t="s">
        <v>113</v>
      </c>
      <c r="D9" s="191"/>
      <c r="E9" s="192"/>
      <c r="F9" s="231">
        <v>4566</v>
      </c>
      <c r="G9" s="216"/>
      <c r="H9" s="217"/>
      <c r="I9" s="245" t="s">
        <v>46</v>
      </c>
      <c r="J9" s="191"/>
      <c r="K9" s="192"/>
      <c r="L9" s="246" t="s">
        <v>52</v>
      </c>
      <c r="M9" s="198"/>
      <c r="N9" s="199"/>
      <c r="O9" s="245" t="s">
        <v>45</v>
      </c>
      <c r="P9" s="191"/>
      <c r="Q9" s="192"/>
    </row>
    <row r="10" spans="2:17">
      <c r="C10" s="9"/>
    </row>
    <row r="11" spans="2:17" ht="15" customHeight="1">
      <c r="B11" s="9" t="s">
        <v>104</v>
      </c>
    </row>
    <row r="12" spans="2:17">
      <c r="C12" s="9"/>
    </row>
    <row r="13" spans="2:17" ht="15" customHeight="1">
      <c r="B13" s="200" t="s">
        <v>109</v>
      </c>
      <c r="C13" s="202" t="s">
        <v>18</v>
      </c>
      <c r="D13" s="203"/>
      <c r="E13" s="204"/>
      <c r="F13" s="202" t="s">
        <v>19</v>
      </c>
      <c r="G13" s="203"/>
      <c r="H13" s="204"/>
      <c r="I13" s="208" t="s">
        <v>20</v>
      </c>
      <c r="J13" s="209"/>
      <c r="K13" s="210"/>
      <c r="L13" s="202" t="s">
        <v>21</v>
      </c>
      <c r="M13" s="203"/>
      <c r="N13" s="204"/>
      <c r="O13" s="202" t="s">
        <v>22</v>
      </c>
      <c r="P13" s="203"/>
      <c r="Q13" s="243"/>
    </row>
    <row r="14" spans="2:17" ht="15" customHeight="1">
      <c r="B14" s="201"/>
      <c r="C14" s="205"/>
      <c r="D14" s="206"/>
      <c r="E14" s="207"/>
      <c r="F14" s="205"/>
      <c r="G14" s="206"/>
      <c r="H14" s="207"/>
      <c r="I14" s="211"/>
      <c r="J14" s="212"/>
      <c r="K14" s="213"/>
      <c r="L14" s="205"/>
      <c r="M14" s="206"/>
      <c r="N14" s="207"/>
      <c r="O14" s="205"/>
      <c r="P14" s="206"/>
      <c r="Q14" s="244"/>
    </row>
    <row r="15" spans="2:17" ht="15" customHeight="1">
      <c r="B15" s="74" t="s">
        <v>110</v>
      </c>
      <c r="C15" s="237" t="s">
        <v>114</v>
      </c>
      <c r="D15" s="191"/>
      <c r="E15" s="192"/>
      <c r="F15" s="231">
        <v>6934</v>
      </c>
      <c r="G15" s="216"/>
      <c r="H15" s="217"/>
      <c r="I15" s="245" t="s">
        <v>43</v>
      </c>
      <c r="J15" s="191"/>
      <c r="K15" s="192"/>
      <c r="L15" s="246" t="s">
        <v>51</v>
      </c>
      <c r="M15" s="198"/>
      <c r="N15" s="199"/>
      <c r="O15" s="245" t="s">
        <v>40</v>
      </c>
      <c r="P15" s="191"/>
      <c r="Q15" s="192"/>
    </row>
    <row r="16" spans="2:17" ht="15" customHeight="1">
      <c r="B16" s="74" t="s">
        <v>111</v>
      </c>
      <c r="C16" s="237" t="s">
        <v>115</v>
      </c>
      <c r="D16" s="249"/>
      <c r="E16" s="250"/>
      <c r="F16" s="231">
        <v>4281</v>
      </c>
      <c r="G16" s="216"/>
      <c r="H16" s="217"/>
      <c r="I16" s="245" t="s">
        <v>38</v>
      </c>
      <c r="J16" s="191"/>
      <c r="K16" s="192"/>
      <c r="L16" s="246" t="s">
        <v>53</v>
      </c>
      <c r="M16" s="247"/>
      <c r="N16" s="248"/>
      <c r="O16" s="245" t="s">
        <v>41</v>
      </c>
      <c r="P16" s="191"/>
      <c r="Q16" s="192"/>
    </row>
    <row r="17" spans="2:17" ht="15" customHeight="1">
      <c r="B17" s="74" t="s">
        <v>118</v>
      </c>
      <c r="C17" s="237" t="s">
        <v>116</v>
      </c>
      <c r="D17" s="191"/>
      <c r="E17" s="192"/>
      <c r="F17" s="231">
        <v>266</v>
      </c>
      <c r="G17" s="216"/>
      <c r="H17" s="217"/>
      <c r="I17" s="245" t="s">
        <v>39</v>
      </c>
      <c r="J17" s="191"/>
      <c r="K17" s="192"/>
      <c r="L17" s="246" t="s">
        <v>54</v>
      </c>
      <c r="M17" s="198"/>
      <c r="N17" s="199"/>
      <c r="O17" s="245" t="s">
        <v>42</v>
      </c>
      <c r="P17" s="191"/>
      <c r="Q17" s="192"/>
    </row>
    <row r="18" spans="2:17" ht="15" customHeight="1">
      <c r="B18" s="74" t="s">
        <v>119</v>
      </c>
      <c r="C18" s="237" t="s">
        <v>117</v>
      </c>
      <c r="D18" s="191"/>
      <c r="E18" s="192"/>
      <c r="F18" s="231">
        <v>7334</v>
      </c>
      <c r="G18" s="216"/>
      <c r="H18" s="217"/>
      <c r="I18" s="252" t="s">
        <v>70</v>
      </c>
      <c r="J18" s="191"/>
      <c r="K18" s="192"/>
      <c r="L18" s="246" t="s">
        <v>71</v>
      </c>
      <c r="M18" s="198"/>
      <c r="N18" s="199"/>
      <c r="O18" s="253" t="s">
        <v>72</v>
      </c>
      <c r="P18" s="254"/>
      <c r="Q18" s="255"/>
    </row>
    <row r="20" spans="2:17">
      <c r="B20" s="9" t="s">
        <v>163</v>
      </c>
    </row>
    <row r="22" spans="2:17">
      <c r="B22" s="200" t="s">
        <v>109</v>
      </c>
      <c r="C22" s="202" t="s">
        <v>18</v>
      </c>
      <c r="D22" s="203"/>
      <c r="E22" s="204"/>
      <c r="F22" s="202" t="s">
        <v>19</v>
      </c>
      <c r="G22" s="203"/>
      <c r="H22" s="204"/>
      <c r="I22" s="208" t="s">
        <v>20</v>
      </c>
      <c r="J22" s="209"/>
      <c r="K22" s="210"/>
      <c r="L22" s="202" t="s">
        <v>21</v>
      </c>
      <c r="M22" s="203"/>
      <c r="N22" s="204"/>
      <c r="O22" s="202" t="s">
        <v>22</v>
      </c>
      <c r="P22" s="203"/>
      <c r="Q22" s="204"/>
    </row>
    <row r="23" spans="2:17">
      <c r="B23" s="201"/>
      <c r="C23" s="205"/>
      <c r="D23" s="206"/>
      <c r="E23" s="207"/>
      <c r="F23" s="205"/>
      <c r="G23" s="206"/>
      <c r="H23" s="207"/>
      <c r="I23" s="211"/>
      <c r="J23" s="212"/>
      <c r="K23" s="213"/>
      <c r="L23" s="205"/>
      <c r="M23" s="206"/>
      <c r="N23" s="207"/>
      <c r="O23" s="205"/>
      <c r="P23" s="206"/>
      <c r="Q23" s="207"/>
    </row>
    <row r="24" spans="2:17">
      <c r="B24" s="74" t="s">
        <v>110</v>
      </c>
      <c r="C24" s="242" t="s">
        <v>153</v>
      </c>
      <c r="D24" s="191"/>
      <c r="E24" s="192"/>
      <c r="F24" s="215">
        <v>4642</v>
      </c>
      <c r="G24" s="216"/>
      <c r="H24" s="217"/>
      <c r="I24" s="242" t="s">
        <v>154</v>
      </c>
      <c r="J24" s="191"/>
      <c r="K24" s="192"/>
      <c r="L24" s="256" t="s">
        <v>147</v>
      </c>
      <c r="M24" s="198"/>
      <c r="N24" s="199"/>
      <c r="O24" s="257" t="s">
        <v>125</v>
      </c>
      <c r="P24" s="220"/>
      <c r="Q24" s="221"/>
    </row>
    <row r="25" spans="2:17" ht="15" customHeight="1">
      <c r="B25" s="74" t="s">
        <v>111</v>
      </c>
      <c r="C25" s="237" t="s">
        <v>120</v>
      </c>
      <c r="D25" s="191"/>
      <c r="E25" s="192"/>
      <c r="F25" s="231">
        <v>186</v>
      </c>
      <c r="G25" s="216"/>
      <c r="H25" s="217"/>
      <c r="I25" s="237" t="s">
        <v>127</v>
      </c>
      <c r="J25" s="191"/>
      <c r="K25" s="192"/>
      <c r="L25" s="239" t="s">
        <v>123</v>
      </c>
      <c r="M25" s="198"/>
      <c r="N25" s="199"/>
      <c r="O25" s="251" t="s">
        <v>125</v>
      </c>
      <c r="P25" s="235"/>
      <c r="Q25" s="236"/>
    </row>
    <row r="26" spans="2:17">
      <c r="B26" s="74" t="s">
        <v>118</v>
      </c>
      <c r="C26" s="237" t="s">
        <v>121</v>
      </c>
      <c r="D26" s="249"/>
      <c r="E26" s="250"/>
      <c r="F26" s="231">
        <v>3134</v>
      </c>
      <c r="G26" s="216"/>
      <c r="H26" s="217"/>
      <c r="I26" s="237" t="s">
        <v>128</v>
      </c>
      <c r="J26" s="191"/>
      <c r="K26" s="192"/>
      <c r="L26" s="239" t="s">
        <v>52</v>
      </c>
      <c r="M26" s="247"/>
      <c r="N26" s="248"/>
      <c r="O26" s="251" t="s">
        <v>125</v>
      </c>
      <c r="P26" s="235"/>
      <c r="Q26" s="236"/>
    </row>
    <row r="27" spans="2:17" ht="15" customHeight="1">
      <c r="B27" s="78" t="s">
        <v>119</v>
      </c>
      <c r="C27" s="237" t="s">
        <v>122</v>
      </c>
      <c r="D27" s="191"/>
      <c r="E27" s="192"/>
      <c r="F27" s="231">
        <v>4687</v>
      </c>
      <c r="G27" s="216"/>
      <c r="H27" s="217"/>
      <c r="I27" s="237" t="s">
        <v>129</v>
      </c>
      <c r="J27" s="191"/>
      <c r="K27" s="192"/>
      <c r="L27" s="239" t="s">
        <v>124</v>
      </c>
      <c r="M27" s="198"/>
      <c r="N27" s="199"/>
      <c r="O27" s="251" t="s">
        <v>126</v>
      </c>
      <c r="P27" s="235"/>
      <c r="Q27" s="236"/>
    </row>
    <row r="28" spans="2:17">
      <c r="B28" s="74" t="s">
        <v>135</v>
      </c>
      <c r="C28" s="232" t="s">
        <v>131</v>
      </c>
      <c r="D28" s="191"/>
      <c r="E28" s="192"/>
      <c r="F28" s="231">
        <v>5653</v>
      </c>
      <c r="G28" s="216"/>
      <c r="H28" s="217"/>
      <c r="I28" s="232" t="s">
        <v>132</v>
      </c>
      <c r="J28" s="191"/>
      <c r="K28" s="192"/>
      <c r="L28" s="233" t="s">
        <v>51</v>
      </c>
      <c r="M28" s="198"/>
      <c r="N28" s="199"/>
      <c r="O28" s="234" t="s">
        <v>133</v>
      </c>
      <c r="P28" s="235"/>
      <c r="Q28" s="236"/>
    </row>
    <row r="29" spans="2:17">
      <c r="B29" s="78" t="s">
        <v>136</v>
      </c>
      <c r="C29" s="237" t="s">
        <v>139</v>
      </c>
      <c r="D29" s="191"/>
      <c r="E29" s="192"/>
      <c r="F29" s="231">
        <v>1299</v>
      </c>
      <c r="G29" s="216"/>
      <c r="H29" s="217"/>
      <c r="I29" s="238" t="s">
        <v>148</v>
      </c>
      <c r="J29" s="191"/>
      <c r="K29" s="192"/>
      <c r="L29" s="239" t="s">
        <v>54</v>
      </c>
      <c r="M29" s="198"/>
      <c r="N29" s="199"/>
      <c r="O29" s="240" t="s">
        <v>143</v>
      </c>
      <c r="P29" s="235"/>
      <c r="Q29" s="236"/>
    </row>
    <row r="30" spans="2:17">
      <c r="B30" s="74" t="s">
        <v>137</v>
      </c>
      <c r="C30" s="232" t="s">
        <v>140</v>
      </c>
      <c r="D30" s="191"/>
      <c r="E30" s="192"/>
      <c r="F30" s="231">
        <v>4439</v>
      </c>
      <c r="G30" s="216"/>
      <c r="H30" s="217"/>
      <c r="I30" s="238" t="s">
        <v>149</v>
      </c>
      <c r="J30" s="191"/>
      <c r="K30" s="192"/>
      <c r="L30" s="233" t="s">
        <v>147</v>
      </c>
      <c r="M30" s="198"/>
      <c r="N30" s="199"/>
      <c r="O30" s="240" t="s">
        <v>143</v>
      </c>
      <c r="P30" s="235"/>
      <c r="Q30" s="236"/>
    </row>
    <row r="31" spans="2:17">
      <c r="B31" s="78" t="s">
        <v>138</v>
      </c>
      <c r="C31" s="237" t="s">
        <v>141</v>
      </c>
      <c r="D31" s="191"/>
      <c r="E31" s="192"/>
      <c r="F31" s="231">
        <v>22710</v>
      </c>
      <c r="G31" s="216"/>
      <c r="H31" s="217"/>
      <c r="I31" s="238" t="s">
        <v>150</v>
      </c>
      <c r="J31" s="191"/>
      <c r="K31" s="192"/>
      <c r="L31" s="239" t="s">
        <v>146</v>
      </c>
      <c r="M31" s="198"/>
      <c r="N31" s="199"/>
      <c r="O31" s="240" t="s">
        <v>143</v>
      </c>
      <c r="P31" s="235"/>
      <c r="Q31" s="236"/>
    </row>
    <row r="32" spans="2:17">
      <c r="B32" s="78" t="s">
        <v>152</v>
      </c>
      <c r="C32" s="232" t="s">
        <v>142</v>
      </c>
      <c r="D32" s="191"/>
      <c r="E32" s="192"/>
      <c r="F32" s="231">
        <v>617</v>
      </c>
      <c r="G32" s="216"/>
      <c r="H32" s="217"/>
      <c r="I32" s="238" t="s">
        <v>151</v>
      </c>
      <c r="J32" s="191"/>
      <c r="K32" s="192"/>
      <c r="L32" s="233" t="s">
        <v>145</v>
      </c>
      <c r="M32" s="198"/>
      <c r="N32" s="199"/>
      <c r="O32" s="240" t="s">
        <v>144</v>
      </c>
      <c r="P32" s="235"/>
      <c r="Q32" s="236"/>
    </row>
    <row r="33" spans="2:17">
      <c r="B33" s="79" t="s">
        <v>155</v>
      </c>
      <c r="C33" s="232" t="s">
        <v>156</v>
      </c>
      <c r="D33" s="191"/>
      <c r="E33" s="192"/>
      <c r="F33" s="231">
        <v>24547</v>
      </c>
      <c r="G33" s="216"/>
      <c r="H33" s="217"/>
      <c r="I33" s="242" t="s">
        <v>150</v>
      </c>
      <c r="J33" s="191"/>
      <c r="K33" s="192"/>
      <c r="L33" s="233" t="s">
        <v>123</v>
      </c>
      <c r="M33" s="198"/>
      <c r="N33" s="199"/>
      <c r="O33" s="257" t="s">
        <v>157</v>
      </c>
      <c r="P33" s="235"/>
      <c r="Q33" s="236"/>
    </row>
    <row r="34" spans="2:17">
      <c r="B34" s="80" t="s">
        <v>159</v>
      </c>
      <c r="C34" s="241" t="s">
        <v>160</v>
      </c>
      <c r="D34" s="191"/>
      <c r="E34" s="192"/>
      <c r="F34" s="231">
        <v>5783</v>
      </c>
      <c r="G34" s="216"/>
      <c r="H34" s="217"/>
      <c r="I34" s="241" t="s">
        <v>161</v>
      </c>
      <c r="J34" s="191"/>
      <c r="K34" s="192"/>
      <c r="L34" s="258" t="s">
        <v>51</v>
      </c>
      <c r="M34" s="198"/>
      <c r="N34" s="199"/>
      <c r="O34" s="259" t="s">
        <v>162</v>
      </c>
      <c r="P34" s="235"/>
      <c r="Q34" s="236"/>
    </row>
    <row r="36" spans="2:17">
      <c r="B36" s="9" t="s">
        <v>194</v>
      </c>
    </row>
    <row r="38" spans="2:17">
      <c r="B38" s="200" t="s">
        <v>109</v>
      </c>
      <c r="C38" s="202" t="s">
        <v>18</v>
      </c>
      <c r="D38" s="203"/>
      <c r="E38" s="204"/>
      <c r="F38" s="202" t="s">
        <v>19</v>
      </c>
      <c r="G38" s="203"/>
      <c r="H38" s="204"/>
      <c r="I38" s="208" t="s">
        <v>20</v>
      </c>
      <c r="J38" s="209"/>
      <c r="K38" s="210"/>
      <c r="L38" s="202" t="s">
        <v>21</v>
      </c>
      <c r="M38" s="203"/>
      <c r="N38" s="204"/>
      <c r="O38" s="202" t="s">
        <v>22</v>
      </c>
      <c r="P38" s="203"/>
      <c r="Q38" s="204"/>
    </row>
    <row r="39" spans="2:17">
      <c r="B39" s="201"/>
      <c r="C39" s="205"/>
      <c r="D39" s="206"/>
      <c r="E39" s="207"/>
      <c r="F39" s="205"/>
      <c r="G39" s="206"/>
      <c r="H39" s="207"/>
      <c r="I39" s="211"/>
      <c r="J39" s="212"/>
      <c r="K39" s="213"/>
      <c r="L39" s="205"/>
      <c r="M39" s="206"/>
      <c r="N39" s="207"/>
      <c r="O39" s="205"/>
      <c r="P39" s="206"/>
      <c r="Q39" s="207"/>
    </row>
    <row r="40" spans="2:17">
      <c r="B40" s="74" t="s">
        <v>110</v>
      </c>
      <c r="C40" s="225" t="s">
        <v>164</v>
      </c>
      <c r="D40" s="191"/>
      <c r="E40" s="192"/>
      <c r="F40" s="215">
        <v>10570</v>
      </c>
      <c r="G40" s="216"/>
      <c r="H40" s="217"/>
      <c r="I40" s="225" t="s">
        <v>166</v>
      </c>
      <c r="J40" s="191"/>
      <c r="K40" s="192"/>
      <c r="L40" s="226" t="s">
        <v>145</v>
      </c>
      <c r="M40" s="198"/>
      <c r="N40" s="199"/>
      <c r="O40" s="227" t="s">
        <v>165</v>
      </c>
      <c r="P40" s="220"/>
      <c r="Q40" s="221"/>
    </row>
    <row r="41" spans="2:17">
      <c r="B41" s="74" t="s">
        <v>111</v>
      </c>
      <c r="C41" s="228" t="s">
        <v>172</v>
      </c>
      <c r="D41" s="191"/>
      <c r="E41" s="192"/>
      <c r="F41" s="215">
        <v>10089</v>
      </c>
      <c r="G41" s="216"/>
      <c r="H41" s="217"/>
      <c r="I41" s="228" t="s">
        <v>177</v>
      </c>
      <c r="J41" s="191"/>
      <c r="K41" s="192"/>
      <c r="L41" s="226" t="s">
        <v>145</v>
      </c>
      <c r="M41" s="198"/>
      <c r="N41" s="199"/>
      <c r="O41" s="230" t="s">
        <v>173</v>
      </c>
      <c r="P41" s="220"/>
      <c r="Q41" s="221"/>
    </row>
    <row r="42" spans="2:17" ht="15" customHeight="1">
      <c r="B42" s="74" t="s">
        <v>118</v>
      </c>
      <c r="C42" s="228" t="s">
        <v>174</v>
      </c>
      <c r="D42" s="191"/>
      <c r="E42" s="192"/>
      <c r="F42" s="215">
        <v>3707</v>
      </c>
      <c r="G42" s="216"/>
      <c r="H42" s="217"/>
      <c r="I42" s="228" t="s">
        <v>178</v>
      </c>
      <c r="J42" s="191"/>
      <c r="K42" s="192"/>
      <c r="L42" s="229" t="s">
        <v>52</v>
      </c>
      <c r="M42" s="198"/>
      <c r="N42" s="199"/>
      <c r="O42" s="230" t="s">
        <v>173</v>
      </c>
      <c r="P42" s="220"/>
      <c r="Q42" s="221"/>
    </row>
    <row r="43" spans="2:17">
      <c r="B43" s="74" t="s">
        <v>119</v>
      </c>
      <c r="C43" s="228" t="s">
        <v>175</v>
      </c>
      <c r="D43" s="191"/>
      <c r="E43" s="192"/>
      <c r="F43" s="215">
        <v>173</v>
      </c>
      <c r="G43" s="216"/>
      <c r="H43" s="217"/>
      <c r="I43" s="228" t="s">
        <v>150</v>
      </c>
      <c r="J43" s="191"/>
      <c r="K43" s="192"/>
      <c r="L43" s="229" t="s">
        <v>54</v>
      </c>
      <c r="M43" s="198"/>
      <c r="N43" s="199"/>
      <c r="O43" s="230" t="s">
        <v>176</v>
      </c>
      <c r="P43" s="220"/>
      <c r="Q43" s="221"/>
    </row>
    <row r="44" spans="2:17">
      <c r="B44" s="74" t="s">
        <v>135</v>
      </c>
      <c r="C44" s="214" t="s">
        <v>180</v>
      </c>
      <c r="D44" s="191"/>
      <c r="E44" s="192"/>
      <c r="F44" s="215">
        <v>9080</v>
      </c>
      <c r="G44" s="216"/>
      <c r="H44" s="217"/>
      <c r="I44" s="214" t="s">
        <v>182</v>
      </c>
      <c r="J44" s="191"/>
      <c r="K44" s="192"/>
      <c r="L44" s="218" t="s">
        <v>147</v>
      </c>
      <c r="M44" s="198"/>
      <c r="N44" s="199"/>
      <c r="O44" s="219" t="s">
        <v>181</v>
      </c>
      <c r="P44" s="220"/>
      <c r="Q44" s="221"/>
    </row>
    <row r="45" spans="2:17">
      <c r="B45" s="74" t="s">
        <v>136</v>
      </c>
      <c r="C45" s="214" t="s">
        <v>183</v>
      </c>
      <c r="D45" s="191"/>
      <c r="E45" s="192"/>
      <c r="F45" s="215">
        <v>9028</v>
      </c>
      <c r="G45" s="216"/>
      <c r="H45" s="217"/>
      <c r="I45" s="214" t="s">
        <v>186</v>
      </c>
      <c r="J45" s="191"/>
      <c r="K45" s="192"/>
      <c r="L45" s="218" t="s">
        <v>184</v>
      </c>
      <c r="M45" s="198"/>
      <c r="N45" s="199"/>
      <c r="O45" s="219" t="s">
        <v>185</v>
      </c>
      <c r="P45" s="220"/>
      <c r="Q45" s="221"/>
    </row>
    <row r="46" spans="2:17">
      <c r="B46" s="74" t="s">
        <v>137</v>
      </c>
      <c r="C46" s="222" t="s">
        <v>187</v>
      </c>
      <c r="D46" s="191"/>
      <c r="E46" s="192"/>
      <c r="F46" s="215">
        <v>9236</v>
      </c>
      <c r="G46" s="216"/>
      <c r="H46" s="217"/>
      <c r="I46" s="222" t="s">
        <v>189</v>
      </c>
      <c r="J46" s="191"/>
      <c r="K46" s="192"/>
      <c r="L46" s="223" t="s">
        <v>145</v>
      </c>
      <c r="M46" s="198"/>
      <c r="N46" s="199"/>
      <c r="O46" s="224" t="s">
        <v>188</v>
      </c>
      <c r="P46" s="220"/>
      <c r="Q46" s="221"/>
    </row>
    <row r="47" spans="2:17">
      <c r="B47" s="74" t="s">
        <v>138</v>
      </c>
      <c r="C47" s="222" t="s">
        <v>190</v>
      </c>
      <c r="D47" s="191"/>
      <c r="E47" s="192"/>
      <c r="F47" s="215">
        <v>9028</v>
      </c>
      <c r="G47" s="216"/>
      <c r="H47" s="217"/>
      <c r="I47" s="222" t="s">
        <v>191</v>
      </c>
      <c r="J47" s="191"/>
      <c r="K47" s="192"/>
      <c r="L47" s="223" t="s">
        <v>147</v>
      </c>
      <c r="M47" s="198"/>
      <c r="N47" s="199"/>
      <c r="O47" s="224" t="s">
        <v>188</v>
      </c>
      <c r="P47" s="220"/>
      <c r="Q47" s="221"/>
    </row>
    <row r="49" spans="2:17">
      <c r="B49" s="9" t="s">
        <v>195</v>
      </c>
    </row>
    <row r="51" spans="2:17">
      <c r="B51" s="200" t="s">
        <v>109</v>
      </c>
      <c r="C51" s="202" t="s">
        <v>18</v>
      </c>
      <c r="D51" s="203"/>
      <c r="E51" s="204"/>
      <c r="F51" s="202" t="s">
        <v>19</v>
      </c>
      <c r="G51" s="203"/>
      <c r="H51" s="204"/>
      <c r="I51" s="208" t="s">
        <v>20</v>
      </c>
      <c r="J51" s="209"/>
      <c r="K51" s="210"/>
      <c r="L51" s="202" t="s">
        <v>21</v>
      </c>
      <c r="M51" s="203"/>
      <c r="N51" s="204"/>
      <c r="O51" s="202" t="s">
        <v>22</v>
      </c>
      <c r="P51" s="203"/>
      <c r="Q51" s="204"/>
    </row>
    <row r="52" spans="2:17">
      <c r="B52" s="201"/>
      <c r="C52" s="205"/>
      <c r="D52" s="206"/>
      <c r="E52" s="207"/>
      <c r="F52" s="205"/>
      <c r="G52" s="206"/>
      <c r="H52" s="207"/>
      <c r="I52" s="211"/>
      <c r="J52" s="212"/>
      <c r="K52" s="213"/>
      <c r="L52" s="205"/>
      <c r="M52" s="206"/>
      <c r="N52" s="207"/>
      <c r="O52" s="205"/>
      <c r="P52" s="206"/>
      <c r="Q52" s="207"/>
    </row>
    <row r="53" spans="2:17" ht="15" customHeight="1">
      <c r="B53" s="113" t="s">
        <v>110</v>
      </c>
      <c r="C53" s="196" t="s">
        <v>196</v>
      </c>
      <c r="D53" s="191"/>
      <c r="E53" s="192"/>
      <c r="F53" s="193">
        <v>7796</v>
      </c>
      <c r="G53" s="194"/>
      <c r="H53" s="195"/>
      <c r="I53" s="196" t="s">
        <v>198</v>
      </c>
      <c r="J53" s="191"/>
      <c r="K53" s="192"/>
      <c r="L53" s="197" t="s">
        <v>52</v>
      </c>
      <c r="M53" s="198"/>
      <c r="N53" s="199"/>
      <c r="O53" s="187" t="s">
        <v>197</v>
      </c>
      <c r="P53" s="188"/>
      <c r="Q53" s="189"/>
    </row>
    <row r="54" spans="2:17" ht="15" customHeight="1">
      <c r="B54" s="113" t="s">
        <v>111</v>
      </c>
      <c r="C54" s="190" t="s">
        <v>240</v>
      </c>
      <c r="D54" s="191"/>
      <c r="E54" s="192"/>
      <c r="F54" s="193">
        <v>21604</v>
      </c>
      <c r="G54" s="194"/>
      <c r="H54" s="195"/>
      <c r="I54" s="196" t="s">
        <v>177</v>
      </c>
      <c r="J54" s="191"/>
      <c r="K54" s="192"/>
      <c r="L54" s="197" t="s">
        <v>201</v>
      </c>
      <c r="M54" s="198"/>
      <c r="N54" s="199"/>
      <c r="O54" s="187" t="s">
        <v>202</v>
      </c>
      <c r="P54" s="188"/>
      <c r="Q54" s="189"/>
    </row>
    <row r="55" spans="2:17" ht="15" customHeight="1">
      <c r="B55" s="113" t="s">
        <v>118</v>
      </c>
      <c r="C55" s="190" t="s">
        <v>241</v>
      </c>
      <c r="D55" s="191"/>
      <c r="E55" s="192"/>
      <c r="F55" s="193">
        <v>7933</v>
      </c>
      <c r="G55" s="194"/>
      <c r="H55" s="195"/>
      <c r="I55" s="196" t="s">
        <v>206</v>
      </c>
      <c r="J55" s="191"/>
      <c r="K55" s="192"/>
      <c r="L55" s="197" t="s">
        <v>145</v>
      </c>
      <c r="M55" s="198"/>
      <c r="N55" s="199"/>
      <c r="O55" s="187" t="s">
        <v>208</v>
      </c>
      <c r="P55" s="188"/>
      <c r="Q55" s="189"/>
    </row>
    <row r="56" spans="2:17" ht="15" customHeight="1">
      <c r="B56" s="113" t="s">
        <v>119</v>
      </c>
      <c r="C56" s="190" t="s">
        <v>239</v>
      </c>
      <c r="D56" s="191"/>
      <c r="E56" s="192"/>
      <c r="F56" s="193">
        <v>3718</v>
      </c>
      <c r="G56" s="194"/>
      <c r="H56" s="195"/>
      <c r="I56" s="196" t="s">
        <v>207</v>
      </c>
      <c r="J56" s="191"/>
      <c r="K56" s="192"/>
      <c r="L56" s="197" t="s">
        <v>145</v>
      </c>
      <c r="M56" s="198"/>
      <c r="N56" s="199"/>
      <c r="O56" s="187" t="s">
        <v>209</v>
      </c>
      <c r="P56" s="188"/>
      <c r="Q56" s="189"/>
    </row>
    <row r="57" spans="2:17" ht="15" customHeight="1">
      <c r="B57" s="113" t="s">
        <v>135</v>
      </c>
      <c r="C57" s="196" t="s">
        <v>211</v>
      </c>
      <c r="D57" s="191"/>
      <c r="E57" s="192"/>
      <c r="F57" s="193">
        <v>11432</v>
      </c>
      <c r="G57" s="194"/>
      <c r="H57" s="195"/>
      <c r="I57" s="196" t="s">
        <v>212</v>
      </c>
      <c r="J57" s="191"/>
      <c r="K57" s="192"/>
      <c r="L57" s="197" t="s">
        <v>51</v>
      </c>
      <c r="M57" s="198"/>
      <c r="N57" s="199"/>
      <c r="O57" s="187" t="s">
        <v>209</v>
      </c>
      <c r="P57" s="188"/>
      <c r="Q57" s="189"/>
    </row>
    <row r="58" spans="2:17">
      <c r="B58" s="113" t="s">
        <v>136</v>
      </c>
      <c r="C58" s="190" t="s">
        <v>238</v>
      </c>
      <c r="D58" s="191"/>
      <c r="E58" s="192"/>
      <c r="F58" s="193">
        <v>21241</v>
      </c>
      <c r="G58" s="194"/>
      <c r="H58" s="195"/>
      <c r="I58" s="196" t="s">
        <v>204</v>
      </c>
      <c r="J58" s="191"/>
      <c r="K58" s="192"/>
      <c r="L58" s="197" t="s">
        <v>147</v>
      </c>
      <c r="M58" s="198"/>
      <c r="N58" s="199"/>
      <c r="O58" s="187" t="s">
        <v>205</v>
      </c>
      <c r="P58" s="188"/>
      <c r="Q58" s="189"/>
    </row>
    <row r="59" spans="2:17">
      <c r="B59" s="113" t="s">
        <v>137</v>
      </c>
      <c r="C59" s="190" t="s">
        <v>237</v>
      </c>
      <c r="D59" s="191"/>
      <c r="E59" s="192"/>
      <c r="F59" s="193">
        <v>9298</v>
      </c>
      <c r="G59" s="194"/>
      <c r="H59" s="195"/>
      <c r="I59" s="196" t="s">
        <v>213</v>
      </c>
      <c r="J59" s="191"/>
      <c r="K59" s="192"/>
      <c r="L59" s="197" t="s">
        <v>214</v>
      </c>
      <c r="M59" s="198"/>
      <c r="N59" s="199"/>
      <c r="O59" s="187" t="s">
        <v>215</v>
      </c>
      <c r="P59" s="188"/>
      <c r="Q59" s="189"/>
    </row>
    <row r="60" spans="2:17">
      <c r="B60" s="120" t="s">
        <v>138</v>
      </c>
      <c r="C60" s="262" t="s">
        <v>219</v>
      </c>
      <c r="D60" s="191"/>
      <c r="E60" s="192"/>
      <c r="F60" s="193">
        <v>11047</v>
      </c>
      <c r="G60" s="194"/>
      <c r="H60" s="195"/>
      <c r="I60" s="263" t="s">
        <v>216</v>
      </c>
      <c r="J60" s="191"/>
      <c r="K60" s="192"/>
      <c r="L60" s="260" t="s">
        <v>145</v>
      </c>
      <c r="M60" s="198"/>
      <c r="N60" s="199"/>
      <c r="O60" s="187" t="s">
        <v>215</v>
      </c>
      <c r="P60" s="188"/>
      <c r="Q60" s="189"/>
    </row>
    <row r="63" spans="2:17">
      <c r="B63" s="9" t="s">
        <v>242</v>
      </c>
    </row>
    <row r="65" spans="2:17">
      <c r="B65" s="200" t="s">
        <v>109</v>
      </c>
      <c r="C65" s="202" t="s">
        <v>18</v>
      </c>
      <c r="D65" s="203"/>
      <c r="E65" s="204"/>
      <c r="F65" s="202" t="s">
        <v>19</v>
      </c>
      <c r="G65" s="203"/>
      <c r="H65" s="204"/>
      <c r="I65" s="208" t="s">
        <v>20</v>
      </c>
      <c r="J65" s="209"/>
      <c r="K65" s="210"/>
      <c r="L65" s="202" t="s">
        <v>21</v>
      </c>
      <c r="M65" s="203"/>
      <c r="N65" s="204"/>
      <c r="O65" s="202" t="s">
        <v>22</v>
      </c>
      <c r="P65" s="203"/>
      <c r="Q65" s="204"/>
    </row>
    <row r="66" spans="2:17">
      <c r="B66" s="201"/>
      <c r="C66" s="205"/>
      <c r="D66" s="206"/>
      <c r="E66" s="207"/>
      <c r="F66" s="205"/>
      <c r="G66" s="206"/>
      <c r="H66" s="207"/>
      <c r="I66" s="211"/>
      <c r="J66" s="212"/>
      <c r="K66" s="213"/>
      <c r="L66" s="205"/>
      <c r="M66" s="206"/>
      <c r="N66" s="207"/>
      <c r="O66" s="205"/>
      <c r="P66" s="206"/>
      <c r="Q66" s="207"/>
    </row>
    <row r="67" spans="2:17">
      <c r="B67" s="154" t="s">
        <v>110</v>
      </c>
      <c r="C67" s="190" t="s">
        <v>236</v>
      </c>
      <c r="D67" s="191"/>
      <c r="E67" s="192"/>
      <c r="F67" s="193">
        <v>10574</v>
      </c>
      <c r="G67" s="194"/>
      <c r="H67" s="195"/>
      <c r="I67" s="190" t="s">
        <v>234</v>
      </c>
      <c r="J67" s="191"/>
      <c r="K67" s="192"/>
      <c r="L67" s="260" t="s">
        <v>145</v>
      </c>
      <c r="M67" s="198"/>
      <c r="N67" s="199"/>
      <c r="O67" s="261" t="s">
        <v>235</v>
      </c>
      <c r="P67" s="188"/>
      <c r="Q67" s="189"/>
    </row>
    <row r="68" spans="2:17">
      <c r="B68" s="264" t="s">
        <v>111</v>
      </c>
      <c r="C68" s="265" t="s">
        <v>248</v>
      </c>
      <c r="D68" s="191"/>
      <c r="E68" s="192"/>
      <c r="F68" s="266">
        <v>10249</v>
      </c>
      <c r="G68" s="267"/>
      <c r="H68" s="268"/>
      <c r="I68" s="265" t="s">
        <v>234</v>
      </c>
      <c r="J68" s="191"/>
      <c r="K68" s="192"/>
      <c r="L68" s="269" t="s">
        <v>147</v>
      </c>
      <c r="M68" s="198"/>
      <c r="N68" s="199"/>
      <c r="O68" s="270" t="s">
        <v>249</v>
      </c>
      <c r="P68" s="271"/>
      <c r="Q68" s="272"/>
    </row>
  </sheetData>
  <sheetProtection algorithmName="SHA-512" hashValue="4X4wAAEiLEg+O8FB5KsIsb5eTY3Y1bSf6ebtX7chqV8JEyEglZ9/JOgqVbh52Id0MIpa5/y/7PKSrPIEhnI7xQ==" saltValue="+KCqodvAftBsEI7p6Ai+WA==" spinCount="100000" sheet="1" objects="1" scenarios="1" formatCells="0" formatColumns="0" formatRows="0" insertColumns="0" insertRows="0" insertHyperlinks="0" deleteColumns="0" deleteRows="0" sort="0" autoFilter="0" pivotTables="0"/>
  <mergeCells count="211">
    <mergeCell ref="C68:E68"/>
    <mergeCell ref="F68:H68"/>
    <mergeCell ref="I68:K68"/>
    <mergeCell ref="L68:N68"/>
    <mergeCell ref="O68:Q68"/>
    <mergeCell ref="C67:E67"/>
    <mergeCell ref="F67:H67"/>
    <mergeCell ref="I67:K67"/>
    <mergeCell ref="L67:N67"/>
    <mergeCell ref="O67:Q67"/>
    <mergeCell ref="O46:Q46"/>
    <mergeCell ref="C60:E60"/>
    <mergeCell ref="F60:H60"/>
    <mergeCell ref="I60:K60"/>
    <mergeCell ref="L60:N60"/>
    <mergeCell ref="O60:Q60"/>
    <mergeCell ref="C56:E56"/>
    <mergeCell ref="F56:H56"/>
    <mergeCell ref="C59:E59"/>
    <mergeCell ref="F59:H59"/>
    <mergeCell ref="I59:K59"/>
    <mergeCell ref="L59:N59"/>
    <mergeCell ref="O59:Q59"/>
    <mergeCell ref="L56:N56"/>
    <mergeCell ref="O56:Q56"/>
    <mergeCell ref="C57:E57"/>
    <mergeCell ref="F57:H57"/>
    <mergeCell ref="I57:K57"/>
    <mergeCell ref="L57:N57"/>
    <mergeCell ref="B51:B52"/>
    <mergeCell ref="C51:E52"/>
    <mergeCell ref="F51:H52"/>
    <mergeCell ref="I51:K52"/>
    <mergeCell ref="L51:N52"/>
    <mergeCell ref="O51:Q52"/>
    <mergeCell ref="C55:E55"/>
    <mergeCell ref="F55:H55"/>
    <mergeCell ref="I55:K55"/>
    <mergeCell ref="L55:N55"/>
    <mergeCell ref="O55:Q55"/>
    <mergeCell ref="C54:E54"/>
    <mergeCell ref="F54:H54"/>
    <mergeCell ref="I54:K54"/>
    <mergeCell ref="L54:N54"/>
    <mergeCell ref="O54:Q54"/>
    <mergeCell ref="I41:K41"/>
    <mergeCell ref="L41:N41"/>
    <mergeCell ref="O41:Q41"/>
    <mergeCell ref="C42:E42"/>
    <mergeCell ref="F42:H42"/>
    <mergeCell ref="I42:K42"/>
    <mergeCell ref="L42:N42"/>
    <mergeCell ref="O42:Q42"/>
    <mergeCell ref="F34:H34"/>
    <mergeCell ref="I34:K34"/>
    <mergeCell ref="L34:N34"/>
    <mergeCell ref="O34:Q34"/>
    <mergeCell ref="I32:K32"/>
    <mergeCell ref="L32:N32"/>
    <mergeCell ref="O32:Q32"/>
    <mergeCell ref="C33:E33"/>
    <mergeCell ref="F33:H33"/>
    <mergeCell ref="C27:E27"/>
    <mergeCell ref="F27:H27"/>
    <mergeCell ref="I27:K27"/>
    <mergeCell ref="L27:N27"/>
    <mergeCell ref="O27:Q27"/>
    <mergeCell ref="L33:N33"/>
    <mergeCell ref="O33:Q33"/>
    <mergeCell ref="C31:E31"/>
    <mergeCell ref="F31:H31"/>
    <mergeCell ref="I31:K31"/>
    <mergeCell ref="L31:N31"/>
    <mergeCell ref="O31:Q31"/>
    <mergeCell ref="C32:E32"/>
    <mergeCell ref="F32:H32"/>
    <mergeCell ref="I17:K17"/>
    <mergeCell ref="L17:N17"/>
    <mergeCell ref="O17:Q17"/>
    <mergeCell ref="I18:K18"/>
    <mergeCell ref="L18:N18"/>
    <mergeCell ref="O18:Q18"/>
    <mergeCell ref="I24:K24"/>
    <mergeCell ref="L24:N24"/>
    <mergeCell ref="O24:Q24"/>
    <mergeCell ref="I25:K25"/>
    <mergeCell ref="L25:N25"/>
    <mergeCell ref="O25:Q25"/>
    <mergeCell ref="C26:E26"/>
    <mergeCell ref="F26:H26"/>
    <mergeCell ref="I26:K26"/>
    <mergeCell ref="L26:N26"/>
    <mergeCell ref="O26:Q26"/>
    <mergeCell ref="I22:K23"/>
    <mergeCell ref="L22:N23"/>
    <mergeCell ref="O22:Q23"/>
    <mergeCell ref="B6:B7"/>
    <mergeCell ref="B13:B14"/>
    <mergeCell ref="B22:B23"/>
    <mergeCell ref="C25:E25"/>
    <mergeCell ref="F25:H25"/>
    <mergeCell ref="C22:E23"/>
    <mergeCell ref="F22:H23"/>
    <mergeCell ref="C16:E16"/>
    <mergeCell ref="F16:H16"/>
    <mergeCell ref="C13:E14"/>
    <mergeCell ref="F13:H14"/>
    <mergeCell ref="C6:E7"/>
    <mergeCell ref="F6:H7"/>
    <mergeCell ref="C24:E24"/>
    <mergeCell ref="F24:H24"/>
    <mergeCell ref="F17:H17"/>
    <mergeCell ref="C18:E18"/>
    <mergeCell ref="F18:H18"/>
    <mergeCell ref="C9:E9"/>
    <mergeCell ref="F9:H9"/>
    <mergeCell ref="C17:E17"/>
    <mergeCell ref="I6:K7"/>
    <mergeCell ref="L6:N7"/>
    <mergeCell ref="O6:Q7"/>
    <mergeCell ref="C8:E8"/>
    <mergeCell ref="F8:H8"/>
    <mergeCell ref="I8:K8"/>
    <mergeCell ref="L8:N8"/>
    <mergeCell ref="O8:Q8"/>
    <mergeCell ref="I16:K16"/>
    <mergeCell ref="L16:N16"/>
    <mergeCell ref="O16:Q16"/>
    <mergeCell ref="C15:E15"/>
    <mergeCell ref="F15:H15"/>
    <mergeCell ref="I15:K15"/>
    <mergeCell ref="L15:N15"/>
    <mergeCell ref="O15:Q15"/>
    <mergeCell ref="I13:K14"/>
    <mergeCell ref="L13:N14"/>
    <mergeCell ref="O13:Q14"/>
    <mergeCell ref="I9:K9"/>
    <mergeCell ref="L9:N9"/>
    <mergeCell ref="O9:Q9"/>
    <mergeCell ref="C43:E43"/>
    <mergeCell ref="F43:H43"/>
    <mergeCell ref="I43:K43"/>
    <mergeCell ref="L43:N43"/>
    <mergeCell ref="O43:Q43"/>
    <mergeCell ref="C41:E41"/>
    <mergeCell ref="F41:H41"/>
    <mergeCell ref="F28:H28"/>
    <mergeCell ref="I28:K28"/>
    <mergeCell ref="L28:N28"/>
    <mergeCell ref="O28:Q28"/>
    <mergeCell ref="C29:E29"/>
    <mergeCell ref="F29:H29"/>
    <mergeCell ref="I29:K29"/>
    <mergeCell ref="L29:N29"/>
    <mergeCell ref="O29:Q29"/>
    <mergeCell ref="C28:E28"/>
    <mergeCell ref="C30:E30"/>
    <mergeCell ref="F30:H30"/>
    <mergeCell ref="I30:K30"/>
    <mergeCell ref="L30:N30"/>
    <mergeCell ref="O30:Q30"/>
    <mergeCell ref="C34:E34"/>
    <mergeCell ref="I33:K33"/>
    <mergeCell ref="B38:B39"/>
    <mergeCell ref="C38:E39"/>
    <mergeCell ref="F38:H39"/>
    <mergeCell ref="I38:K39"/>
    <mergeCell ref="L38:N39"/>
    <mergeCell ref="O38:Q39"/>
    <mergeCell ref="C40:E40"/>
    <mergeCell ref="F40:H40"/>
    <mergeCell ref="I40:K40"/>
    <mergeCell ref="L40:N40"/>
    <mergeCell ref="O40:Q40"/>
    <mergeCell ref="C44:E44"/>
    <mergeCell ref="F44:H44"/>
    <mergeCell ref="I44:K44"/>
    <mergeCell ref="L44:N44"/>
    <mergeCell ref="O44:Q44"/>
    <mergeCell ref="C53:E53"/>
    <mergeCell ref="F53:H53"/>
    <mergeCell ref="I53:K53"/>
    <mergeCell ref="L53:N53"/>
    <mergeCell ref="O53:Q53"/>
    <mergeCell ref="C47:E47"/>
    <mergeCell ref="F47:H47"/>
    <mergeCell ref="I47:K47"/>
    <mergeCell ref="L47:N47"/>
    <mergeCell ref="O47:Q47"/>
    <mergeCell ref="C45:E45"/>
    <mergeCell ref="F45:H45"/>
    <mergeCell ref="I45:K45"/>
    <mergeCell ref="L45:N45"/>
    <mergeCell ref="O45:Q45"/>
    <mergeCell ref="C46:E46"/>
    <mergeCell ref="F46:H46"/>
    <mergeCell ref="I46:K46"/>
    <mergeCell ref="L46:N46"/>
    <mergeCell ref="O57:Q57"/>
    <mergeCell ref="C58:E58"/>
    <mergeCell ref="F58:H58"/>
    <mergeCell ref="I58:K58"/>
    <mergeCell ref="L58:N58"/>
    <mergeCell ref="O58:Q58"/>
    <mergeCell ref="I56:K56"/>
    <mergeCell ref="B65:B66"/>
    <mergeCell ref="C65:E66"/>
    <mergeCell ref="F65:H66"/>
    <mergeCell ref="I65:K66"/>
    <mergeCell ref="L65:N66"/>
    <mergeCell ref="O65:Q66"/>
  </mergeCells>
  <phoneticPr fontId="49" type="noConversion"/>
  <hyperlinks>
    <hyperlink ref="B2" location="'Spis treści'!A1" tooltip="Powrót do spisu treści" display="Powrót do spisu treści" xr:uid="{00000000-0004-0000-0800-000000000000}"/>
  </hyperlinks>
  <pageMargins left="0.7" right="0.7" top="0.75" bottom="0.75" header="0.3" footer="0.3"/>
  <pageSetup paperSize="9" scale="3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</sisl>
</file>

<file path=customXml/itemProps1.xml><?xml version="1.0" encoding="utf-8"?>
<ds:datastoreItem xmlns:ds="http://schemas.openxmlformats.org/officeDocument/2006/customXml" ds:itemID="{0ADE19FA-FB95-422E-A907-DADA57A7DDA9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Nazwane zakresy</vt:lpstr>
      </vt:variant>
      <vt:variant>
        <vt:i4>6</vt:i4>
      </vt:variant>
    </vt:vector>
  </HeadingPairs>
  <TitlesOfParts>
    <vt:vector size="16" baseType="lpstr">
      <vt:lpstr>Strona tytułowa</vt:lpstr>
      <vt:lpstr>Spis treści</vt:lpstr>
      <vt:lpstr>Nota metodyczna</vt:lpstr>
      <vt:lpstr>1. Liczba deklaracji</vt:lpstr>
      <vt:lpstr>2. Umowy OT</vt:lpstr>
      <vt:lpstr>3. Podróżni OT</vt:lpstr>
      <vt:lpstr>podsumowanie</vt:lpstr>
      <vt:lpstr>4. Umowy i Podróżni PUNPUT</vt:lpstr>
      <vt:lpstr>5. Liczba umów na miesiąc</vt:lpstr>
      <vt:lpstr>6. Niewypłacalności</vt:lpstr>
      <vt:lpstr>'1. Liczba deklaracji'!Obszar_wydruku</vt:lpstr>
      <vt:lpstr>'5. Liczba umów na miesiąc'!Obszar_wydruku</vt:lpstr>
      <vt:lpstr>'6. Niewypłacalności'!Obszar_wydruku</vt:lpstr>
      <vt:lpstr>'Nota metodyczna'!Obszar_wydruku</vt:lpstr>
      <vt:lpstr>'Spis treści'!Obszar_wydruku</vt:lpstr>
      <vt:lpstr>'Strona tytułowa'!Obszar_wydruku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2023-01-31T10:12:23Z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fe2ec3c9-74fc-49f4-b904-f8743b46d697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/&gt;&lt;/sisl&gt;</vt:lpwstr>
  </property>
  <property fmtid="{D5CDD505-2E9C-101B-9397-08002B2CF9AE}" pid="7" name="bjDocumentSecurityLabel">
    <vt:lpwstr>[ Klasyfikacja: [Służbowe]]</vt:lpwstr>
  </property>
</Properties>
</file>