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updateLinks="never" defaultThemeVersion="124226"/>
  <xr:revisionPtr revIDLastSave="0" documentId="8_{0410E47E-8A50-4D5A-BABA-AD4D17375A43}" xr6:coauthVersionLast="46" xr6:coauthVersionMax="46" xr10:uidLastSave="{00000000-0000-0000-0000-000000000000}"/>
  <bookViews>
    <workbookView xWindow="-120" yWindow="-120" windowWidth="29040" windowHeight="15840" tabRatio="819" firstSheet="2" activeTab="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spr" sheetId="21" state="hidden" r:id="rId9"/>
    <sheet name="6. Niewypłacalności" sheetId="13" r:id="rId10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7">'5. Liczba umów na miesiąc'!$A$1:$Y$49</definedName>
    <definedName name="_xlnm.Print_Area" localSheetId="9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1" l="1"/>
  <c r="C4" i="21"/>
  <c r="C3" i="21"/>
  <c r="C2" i="21"/>
  <c r="C1" i="21"/>
  <c r="Q12" i="16" l="1"/>
  <c r="B2" i="21"/>
  <c r="B3" i="21"/>
  <c r="B4" i="21"/>
  <c r="B5" i="21"/>
  <c r="B1" i="21"/>
  <c r="M39" i="16"/>
  <c r="K39" i="16"/>
  <c r="L39" i="16"/>
  <c r="B39" i="16"/>
  <c r="C39" i="16"/>
  <c r="D39" i="16"/>
  <c r="E39" i="16"/>
  <c r="F39" i="16"/>
  <c r="G39" i="16"/>
  <c r="H39" i="16"/>
  <c r="I39" i="16"/>
  <c r="J39" i="16"/>
  <c r="B38" i="16"/>
  <c r="C38" i="16"/>
  <c r="D38" i="16"/>
  <c r="E38" i="16"/>
  <c r="F38" i="16"/>
  <c r="G38" i="16"/>
  <c r="H38" i="16"/>
  <c r="I38" i="16"/>
  <c r="J38" i="16"/>
  <c r="K38" i="16"/>
  <c r="L38" i="16"/>
  <c r="M38" i="16"/>
  <c r="B37" i="16"/>
  <c r="C37" i="16"/>
  <c r="D37" i="16"/>
  <c r="E37" i="16"/>
  <c r="F37" i="16"/>
  <c r="G37" i="16"/>
  <c r="H37" i="16"/>
  <c r="I37" i="16"/>
  <c r="J37" i="16"/>
  <c r="K37" i="16"/>
  <c r="L37" i="16"/>
  <c r="M37" i="16"/>
  <c r="B36" i="16"/>
  <c r="C36" i="16"/>
  <c r="D36" i="16"/>
  <c r="E36" i="16"/>
  <c r="F36" i="16"/>
  <c r="G36" i="16"/>
  <c r="H36" i="16"/>
  <c r="I36" i="16"/>
  <c r="J36" i="16"/>
  <c r="K36" i="16"/>
  <c r="L36" i="16"/>
  <c r="M36" i="16"/>
  <c r="C35" i="16"/>
  <c r="D35" i="16"/>
  <c r="E35" i="16"/>
  <c r="F35" i="16"/>
  <c r="G35" i="16"/>
  <c r="H35" i="16"/>
  <c r="I35" i="16"/>
  <c r="J35" i="16"/>
  <c r="K35" i="16"/>
  <c r="L35" i="16"/>
  <c r="M35" i="16"/>
  <c r="B35" i="16" l="1"/>
  <c r="F17" i="15" l="1"/>
  <c r="F16" i="15"/>
  <c r="F15" i="15"/>
  <c r="E17" i="15"/>
  <c r="E16" i="15"/>
  <c r="E15" i="15"/>
  <c r="D15" i="15"/>
  <c r="D17" i="15"/>
  <c r="D16" i="15"/>
  <c r="L23" i="15" l="1"/>
  <c r="L24" i="15"/>
  <c r="L25" i="15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<sst xmlns="http://schemas.openxmlformats.org/spreadsheetml/2006/main" count="445" uniqueCount="228">
  <si>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</si>
  <si>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</si>
  <si>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</si>
  <si>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</si>
  <si>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</si>
  <si>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</si>
  <si>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</si>
  <si>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</si>
  <si>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</si>
  <si>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</si>
  <si>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</si>
  <si>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</si>
  <si>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</si>
  <si>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</si>
  <si>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</si>
  <si>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</si>
  <si>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</si>
  <si>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</si>
  <si>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</si>
  <si>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</si>
  <si>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</si>
  <si>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</si>
  <si>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</si>
  <si>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</si>
  <si>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</si>
  <si>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</si>
  <si>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</si>
  <si>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</si>
  <si>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</si>
  <si>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</si>
  <si>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</si>
  <si>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</si>
  <si>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</si>
  <si>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</si>
  <si>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</si>
  <si>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</si>
  <si>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</si>
  <si>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</si>
  <si>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</si>
  <si>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</si>
  <si>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</si>
  <si>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</si>
  <si>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</si>
  <si>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</si>
  <si>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</si>
  <si>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</si>
  <si>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</si>
  <si>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</si>
  <si>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</si>
  <si>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</si>
  <si>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</si>
  <si>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</si>
  <si>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</si>
  <si>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</si>
  <si>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</si>
  <si>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</si>
  <si>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</si>
  <si>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</si>
  <si>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</si>
  <si>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</si>
  <si>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</si>
  <si>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</si>
  <si>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</si>
  <si>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</si>
  <si>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</si>
  <si>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</si>
  <si>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</si>
  <si>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</si>
  <si>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</si>
  <si>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</si>
  <si>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</si>
  <si>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</si>
  <si>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</si>
  <si>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</si>
  <si>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</si>
  <si>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</si>
  <si>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</si>
  <si>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</si>
  <si>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</si>
  <si>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</si>
  <si>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</si>
  <si>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</si>
  <si>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</si>
  <si>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</si>
  <si>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</si>
  <si>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</si>
  <si>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</si>
  <si>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</si>
  <si>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</si>
  <si>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</si>
  <si>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</si>
  <si>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</si>
  <si>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</si>
  <si>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</si>
  <si>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</si>
  <si>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</si>
  <si>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</si>
  <si>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</si>
  <si>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</si>
  <si>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</si>
  <si>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</si>
  <si>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</si>
  <si>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</si>
  <si>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</si>
  <si>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</si>
  <si>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</si>
  <si>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</si>
  <si>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</si>
  <si>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</si>
  <si>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</si>
  <si>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</si>
  <si>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</si>
  <si>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</si>
  <si>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</si>
  <si>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</si>
  <si>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</si>
  <si>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</si>
  <si>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</si>
  <si>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</si>
  <si>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</si>
  <si>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</si>
  <si>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</si>
  <si>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</si>
  <si>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</si>
  <si>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</si>
  <si>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</si>
  <si>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</si>
  <si>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</si>
  <si>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</si>
  <si>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</si>
  <si>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</si>
  <si>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</si>
  <si>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</si>
  <si>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</si>
  <si>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</si>
  <si>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</si>
  <si>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</si>
  <si>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</si>
  <si>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</si>
  <si>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</si>
  <si>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</si>
  <si>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</si>
  <si>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</si>
  <si>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</si>
  <si>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</si>
  <si>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</si>
  <si>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</si>
  <si>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</si>
  <si>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</si>
  <si>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</si>
  <si>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</si>
  <si>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</si>
  <si>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</si>
  <si>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</si>
  <si>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</si>
  <si>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</si>
  <si>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</si>
  <si>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</si>
  <si>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</si>
  <si>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</si>
  <si>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</si>
  <si>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</si>
  <si>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</si>
  <si>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</si>
  <si>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</si>
  <si>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</si>
  <si>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</si>
  <si>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</si>
  <si>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</si>
  <si>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</si>
  <si>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</si>
  <si>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</si>
  <si>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</si>
  <si>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</si>
  <si>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</si>
  <si>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</si>
  <si>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</si>
  <si>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</si>
  <si>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</si>
  <si>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</si>
  <si>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</si>
  <si>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</si>
  <si>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</si>
  <si>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</si>
  <si>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</si>
  <si>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</si>
  <si>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</si>
  <si>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</si>
  <si>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</si>
  <si>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</si>
  <si>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</si>
  <si>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</si>
  <si>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</si>
  <si>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</si>
  <si>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</si>
  <si>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</si>
  <si>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</si>
  <si>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</si>
  <si>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</si>
  <si>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2018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</si>
  <si>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</si>
  <si>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</si>
  <si>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</si>
  <si>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</si>
  <si>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</si>
  <si>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</si>
  <si>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</si>
  <si>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</si>
  <si>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</si>
  <si>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</si>
  <si>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</si>
  <si>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IV kwartał 2021 r.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</si>
  <si>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</si>
  <si>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</si>
  <si>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</si>
  <si>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</si>
  <si>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</si>
  <si>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</si>
  <si>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4. Przedstawione zestawienia przygotowane zostały według stanu bazy na dzień 26.01.2022 r.</t>
  </si>
  <si>
    <t>48 000 PLN</t>
  </si>
  <si>
    <t>Rysunek 5.1. Średnia liczba Podróżnych przypadająca na jedną umowę w podziale na miesiące</t>
  </si>
  <si>
    <t xml:space="preserve">        Rysunek 5.2. Łączna liczba umów w podziale na miesiące</t>
  </si>
  <si>
    <t>DAPIK Sp. z o.o.</t>
  </si>
  <si>
    <t xml:space="preserve"> Biuro Podróży Gold Tour Sp. z o.o.</t>
  </si>
  <si>
    <t>Biuro Podróży "Mistral" Sp. z o.o.</t>
  </si>
  <si>
    <t>Przedsiębiorstwo Turystyczno Handlowe "Janter" Sp. z o.o.</t>
  </si>
  <si>
    <t>Mouzenidis Travel Sp. z o.o.</t>
  </si>
  <si>
    <t>Grupa TUR-MEDIA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</si>
</sst>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83">
    <xf numFmtId="0" fontId="0" fillId="0" borderId="0"/>
    <xf numFmtId="0" fontId="21" fillId="0" borderId="0"/>
    <xf numFmtId="0" fontId="26" fillId="0" borderId="0"/>
    <xf numFmtId="0" fontId="28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0" fillId="0" borderId="0"/>
    <xf numFmtId="0" fontId="19" fillId="0" borderId="0"/>
    <xf numFmtId="164" fontId="39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4" fillId="0" borderId="0"/>
    <xf numFmtId="0" fontId="39" fillId="0" borderId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2" fillId="0" borderId="0"/>
    <xf numFmtId="0" fontId="39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164" fontId="39" fillId="0" borderId="0" applyFont="0" applyFill="0" applyBorder="0" applyAlignment="0" applyProtection="0"/>
    <xf numFmtId="9" fontId="39" fillId="0" borderId="0" applyFont="0" applyFill="0" applyBorder="0" applyAlignment="0" applyProtection="0"/>
  </cellStyleXfs>
  <cellXfs count="273">
    <xf numFmtId="0" fontId="0" fillId="0" borderId="0" xfId="0"/>
    <xf numFmtId="0" fontId="21" fillId="2" borderId="0" xfId="1" applyFill="1"/>
    <xf numFmtId="0" fontId="21" fillId="3" borderId="0" xfId="1" applyFill="1"/>
    <xf numFmtId="0" fontId="24" fillId="2" borderId="0" xfId="2" applyFont="1" applyFill="1"/>
    <xf numFmtId="0" fontId="26" fillId="2" borderId="0" xfId="2" applyFill="1"/>
    <xf numFmtId="0" fontId="27" fillId="3" borderId="0" xfId="2" applyFont="1" applyFill="1"/>
    <xf numFmtId="0" fontId="29" fillId="2" borderId="0" xfId="2" applyFont="1" applyFill="1"/>
    <xf numFmtId="0" fontId="28" fillId="2" borderId="0" xfId="3" applyFill="1" applyAlignment="1" applyProtection="1"/>
    <xf numFmtId="0" fontId="21" fillId="0" borderId="0" xfId="1"/>
    <xf numFmtId="0" fontId="25" fillId="2" borderId="0" xfId="1" applyFont="1" applyFill="1"/>
    <xf numFmtId="0" fontId="32" fillId="4" borderId="10" xfId="1" applyFont="1" applyFill="1" applyBorder="1" applyAlignment="1">
      <alignment horizontal="left" vertical="center"/>
    </xf>
    <xf numFmtId="0" fontId="21" fillId="7" borderId="0" xfId="1" applyFill="1"/>
    <xf numFmtId="0" fontId="21" fillId="7" borderId="0" xfId="1" applyFill="1" applyBorder="1"/>
    <xf numFmtId="0" fontId="24" fillId="7" borderId="0" xfId="1" applyFont="1" applyFill="1" applyBorder="1" applyAlignment="1">
      <alignment horizontal="center" wrapText="1"/>
    </xf>
    <xf numFmtId="0" fontId="25" fillId="7" borderId="0" xfId="1" applyFont="1" applyFill="1" applyBorder="1" applyAlignment="1">
      <alignment horizontal="center"/>
    </xf>
    <xf numFmtId="0" fontId="21" fillId="0" borderId="0" xfId="1" applyFill="1" applyBorder="1"/>
    <xf numFmtId="0" fontId="36" fillId="2" borderId="0" xfId="2" applyFont="1" applyFill="1"/>
    <xf numFmtId="0" fontId="37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0" fillId="0" borderId="0" xfId="0"/>
    <xf numFmtId="0" fontId="28" fillId="2" borderId="0" xfId="3" applyFill="1" applyAlignment="1" applyProtection="1"/>
    <xf numFmtId="0" fontId="18" fillId="0" borderId="0" xfId="9"/>
    <xf numFmtId="0" fontId="25" fillId="2" borderId="0" xfId="9" applyFont="1" applyFill="1"/>
    <xf numFmtId="0" fontId="23" fillId="0" borderId="0" xfId="9" applyFont="1" applyFill="1" applyBorder="1"/>
    <xf numFmtId="0" fontId="32" fillId="0" borderId="0" xfId="9" applyFont="1" applyFill="1" applyBorder="1" applyAlignment="1">
      <alignment vertical="center"/>
    </xf>
    <xf numFmtId="9" fontId="23" fillId="0" borderId="0" xfId="9" applyNumberFormat="1" applyFont="1" applyFill="1" applyBorder="1"/>
    <xf numFmtId="0" fontId="23" fillId="0" borderId="0" xfId="9" applyFont="1"/>
    <xf numFmtId="9" fontId="23" fillId="0" borderId="0" xfId="10" applyFont="1" applyFill="1" applyBorder="1"/>
    <xf numFmtId="0" fontId="33" fillId="0" borderId="0" xfId="9" applyFont="1"/>
    <xf numFmtId="3" fontId="22" fillId="5" borderId="6" xfId="9" applyNumberFormat="1" applyFont="1" applyFill="1" applyBorder="1" applyAlignment="1">
      <alignment horizontal="center" vertical="center" wrapText="1"/>
    </xf>
    <xf numFmtId="0" fontId="32" fillId="4" borderId="27" xfId="9" applyFont="1" applyFill="1" applyBorder="1" applyAlignment="1">
      <alignment horizontal="center" vertical="center"/>
    </xf>
    <xf numFmtId="3" fontId="22" fillId="5" borderId="17" xfId="9" applyNumberFormat="1" applyFont="1" applyFill="1" applyBorder="1" applyAlignment="1">
      <alignment horizontal="center" vertical="center" wrapText="1"/>
    </xf>
    <xf numFmtId="9" fontId="33" fillId="0" borderId="0" xfId="9" applyNumberFormat="1" applyFont="1" applyFill="1" applyBorder="1"/>
    <xf numFmtId="9" fontId="33" fillId="0" borderId="0" xfId="10" applyFont="1" applyFill="1" applyBorder="1"/>
    <xf numFmtId="0" fontId="23" fillId="2" borderId="0" xfId="9" applyFont="1" applyFill="1"/>
    <xf numFmtId="0" fontId="33" fillId="0" borderId="0" xfId="9" applyFont="1" applyFill="1" applyBorder="1"/>
    <xf numFmtId="0" fontId="25" fillId="2" borderId="0" xfId="12" applyFont="1" applyFill="1"/>
    <xf numFmtId="165" fontId="33" fillId="5" borderId="28" xfId="8" applyNumberFormat="1" applyFont="1" applyFill="1" applyBorder="1" applyAlignment="1">
      <alignment horizontal="center"/>
    </xf>
    <xf numFmtId="165" fontId="33" fillId="8" borderId="9" xfId="8" applyNumberFormat="1" applyFont="1" applyFill="1" applyBorder="1" applyAlignment="1">
      <alignment horizontal="center"/>
    </xf>
    <xf numFmtId="165" fontId="33" fillId="8" borderId="29" xfId="8" applyNumberFormat="1" applyFont="1" applyFill="1" applyBorder="1" applyAlignment="1">
      <alignment horizontal="center"/>
    </xf>
    <xf numFmtId="0" fontId="41" fillId="0" borderId="0" xfId="0" applyFont="1"/>
    <xf numFmtId="0" fontId="32" fillId="4" borderId="1" xfId="1" applyFont="1" applyFill="1" applyBorder="1" applyAlignment="1">
      <alignment horizontal="center" vertical="center"/>
    </xf>
    <xf numFmtId="0" fontId="32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3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3" fillId="0" borderId="0" xfId="1" applyFont="1"/>
    <xf numFmtId="0" fontId="32" fillId="4" borderId="1" xfId="1" applyFont="1" applyFill="1" applyBorder="1" applyAlignment="1">
      <alignment horizontal="center" vertical="center"/>
    </xf>
    <xf numFmtId="3" fontId="22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40" fillId="0" borderId="0" xfId="0" applyFont="1"/>
    <xf numFmtId="3" fontId="22" fillId="5" borderId="17" xfId="18" applyNumberFormat="1" applyFont="1" applyFill="1" applyBorder="1" applyAlignment="1">
      <alignment horizontal="center" vertical="center" wrapText="1"/>
    </xf>
    <xf numFmtId="0" fontId="15" fillId="2" borderId="0" xfId="21" applyFill="1"/>
    <xf numFmtId="0" fontId="30" fillId="2" borderId="0" xfId="21" applyFont="1" applyFill="1"/>
    <xf numFmtId="0" fontId="31" fillId="2" borderId="0" xfId="21" applyFont="1" applyFill="1" applyAlignment="1">
      <alignment vertical="center" wrapText="1"/>
    </xf>
    <xf numFmtId="0" fontId="34" fillId="2" borderId="0" xfId="21" applyFont="1" applyFill="1" applyAlignment="1">
      <alignment vertical="center" wrapText="1"/>
    </xf>
    <xf numFmtId="0" fontId="31" fillId="2" borderId="0" xfId="21" quotePrefix="1" applyFont="1" applyFill="1" applyAlignment="1">
      <alignment horizontal="left" vertical="center" wrapText="1"/>
    </xf>
    <xf numFmtId="0" fontId="31" fillId="2" borderId="0" xfId="21" quotePrefix="1" applyFont="1" applyFill="1" applyAlignment="1">
      <alignment vertical="center" wrapText="1"/>
    </xf>
    <xf numFmtId="0" fontId="42" fillId="0" borderId="0" xfId="21" quotePrefix="1" applyFont="1" applyAlignment="1">
      <alignment horizontal="left" vertical="center" wrapText="1"/>
    </xf>
    <xf numFmtId="0" fontId="31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32" fillId="4" borderId="1" xfId="1" applyFont="1" applyFill="1" applyBorder="1" applyAlignment="1">
      <alignment horizontal="center" vertical="center"/>
    </xf>
    <xf numFmtId="0" fontId="14" fillId="0" borderId="0" xfId="22"/>
    <xf numFmtId="0" fontId="32" fillId="4" borderId="1" xfId="1" applyFont="1" applyFill="1" applyBorder="1" applyAlignment="1">
      <alignment horizontal="center" vertical="center"/>
    </xf>
    <xf numFmtId="0" fontId="32" fillId="4" borderId="46" xfId="12" applyFont="1" applyFill="1" applyBorder="1" applyAlignment="1">
      <alignment horizontal="center" vertical="center"/>
    </xf>
    <xf numFmtId="0" fontId="32" fillId="4" borderId="47" xfId="12" applyFont="1" applyFill="1" applyBorder="1" applyAlignment="1">
      <alignment horizontal="center" vertical="center"/>
    </xf>
    <xf numFmtId="0" fontId="41" fillId="0" borderId="0" xfId="23" applyFont="1"/>
    <xf numFmtId="3" fontId="13" fillId="8" borderId="6" xfId="9" applyNumberFormat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/>
    </xf>
    <xf numFmtId="0" fontId="32" fillId="4" borderId="1" xfId="1" applyFont="1" applyFill="1" applyBorder="1" applyAlignment="1">
      <alignment horizontal="center" vertical="center"/>
    </xf>
    <xf numFmtId="3" fontId="13" fillId="8" borderId="6" xfId="9" applyNumberFormat="1" applyFont="1" applyFill="1" applyBorder="1" applyAlignment="1">
      <alignment horizontal="center" vertical="center" wrapText="1"/>
    </xf>
    <xf numFmtId="165" fontId="21" fillId="0" borderId="0" xfId="1" applyNumberFormat="1"/>
    <xf numFmtId="165" fontId="23" fillId="0" borderId="0" xfId="1" applyNumberFormat="1" applyFont="1"/>
    <xf numFmtId="165" fontId="40" fillId="0" borderId="0" xfId="0" applyNumberFormat="1" applyFont="1"/>
    <xf numFmtId="3" fontId="11" fillId="8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0" fontId="33" fillId="0" borderId="0" xfId="9" applyNumberFormat="1" applyFont="1" applyFill="1" applyBorder="1"/>
    <xf numFmtId="3" fontId="9" fillId="8" borderId="6" xfId="9" applyNumberFormat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/>
    </xf>
    <xf numFmtId="3" fontId="8" fillId="8" borderId="6" xfId="9" applyNumberFormat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/>
    </xf>
    <xf numFmtId="3" fontId="13" fillId="8" borderId="6" xfId="9" applyNumberFormat="1" applyFont="1" applyFill="1" applyBorder="1" applyAlignment="1">
      <alignment horizontal="center" vertical="center" wrapText="1"/>
    </xf>
    <xf numFmtId="0" fontId="32" fillId="4" borderId="0" xfId="9" applyFont="1" applyFill="1" applyBorder="1" applyAlignment="1">
      <alignment horizontal="center" vertical="center"/>
    </xf>
    <xf numFmtId="0" fontId="40" fillId="0" borderId="0" xfId="1" applyFont="1"/>
    <xf numFmtId="165" fontId="23" fillId="0" borderId="0" xfId="1" applyNumberFormat="1" applyFont="1" applyAlignment="1">
      <alignment horizontal="right"/>
    </xf>
    <xf numFmtId="165" fontId="40" fillId="0" borderId="0" xfId="1" applyNumberFormat="1" applyFont="1"/>
    <xf numFmtId="0" fontId="32" fillId="4" borderId="51" xfId="12" applyFont="1" applyFill="1" applyBorder="1" applyAlignment="1">
      <alignment horizontal="center" vertical="center"/>
    </xf>
    <xf numFmtId="165" fontId="33" fillId="5" borderId="52" xfId="8" applyNumberFormat="1" applyFont="1" applyFill="1" applyBorder="1" applyAlignment="1">
      <alignment horizontal="center"/>
    </xf>
    <xf numFmtId="165" fontId="33" fillId="8" borderId="53" xfId="8" applyNumberFormat="1" applyFont="1" applyFill="1" applyBorder="1" applyAlignment="1">
      <alignment horizontal="center"/>
    </xf>
    <xf numFmtId="165" fontId="33" fillId="5" borderId="54" xfId="8" applyNumberFormat="1" applyFont="1" applyFill="1" applyBorder="1" applyAlignment="1">
      <alignment horizontal="center"/>
    </xf>
    <xf numFmtId="165" fontId="33" fillId="8" borderId="28" xfId="8" applyNumberFormat="1" applyFont="1" applyFill="1" applyBorder="1" applyAlignment="1">
      <alignment horizontal="center"/>
    </xf>
    <xf numFmtId="165" fontId="33" fillId="5" borderId="50" xfId="8" applyNumberFormat="1" applyFont="1" applyFill="1" applyBorder="1" applyAlignment="1">
      <alignment horizontal="center"/>
    </xf>
    <xf numFmtId="165" fontId="33" fillId="8" borderId="50" xfId="8" applyNumberFormat="1" applyFont="1" applyFill="1" applyBorder="1" applyAlignment="1">
      <alignment horizontal="center"/>
    </xf>
    <xf numFmtId="165" fontId="33" fillId="8" borderId="55" xfId="8" applyNumberFormat="1" applyFont="1" applyFill="1" applyBorder="1" applyAlignment="1">
      <alignment horizontal="center"/>
    </xf>
    <xf numFmtId="0" fontId="32" fillId="4" borderId="56" xfId="12" applyFont="1" applyFill="1" applyBorder="1" applyAlignment="1">
      <alignment horizontal="center" vertical="center"/>
    </xf>
    <xf numFmtId="165" fontId="33" fillId="5" borderId="57" xfId="8" applyNumberFormat="1" applyFont="1" applyFill="1" applyBorder="1" applyAlignment="1">
      <alignment horizontal="center"/>
    </xf>
    <xf numFmtId="165" fontId="33" fillId="8" borderId="57" xfId="8" applyNumberFormat="1" applyFont="1" applyFill="1" applyBorder="1" applyAlignment="1">
      <alignment horizontal="center"/>
    </xf>
    <xf numFmtId="165" fontId="33" fillId="8" borderId="58" xfId="8" applyNumberFormat="1" applyFont="1" applyFill="1" applyBorder="1" applyAlignment="1">
      <alignment horizontal="center"/>
    </xf>
    <xf numFmtId="0" fontId="0" fillId="0" borderId="0" xfId="0" applyBorder="1"/>
    <xf numFmtId="0" fontId="32" fillId="4" borderId="1" xfId="1" applyFont="1" applyFill="1" applyBorder="1" applyAlignment="1">
      <alignment horizontal="center" vertical="center"/>
    </xf>
    <xf numFmtId="3" fontId="13" fillId="8" borderId="6" xfId="9" applyNumberFormat="1" applyFont="1" applyFill="1" applyBorder="1" applyAlignment="1">
      <alignment horizontal="center" vertical="center" wrapText="1"/>
    </xf>
    <xf numFmtId="0" fontId="41" fillId="0" borderId="0" xfId="1" applyFont="1"/>
    <xf numFmtId="0" fontId="32" fillId="4" borderId="1" xfId="1" applyFont="1" applyFill="1" applyBorder="1" applyAlignment="1">
      <alignment horizontal="center" vertical="center"/>
    </xf>
    <xf numFmtId="3" fontId="13" fillId="8" borderId="6" xfId="9" applyNumberFormat="1" applyFont="1" applyFill="1" applyBorder="1" applyAlignment="1">
      <alignment horizontal="center" vertical="center" wrapText="1"/>
    </xf>
    <xf numFmtId="0" fontId="5" fillId="0" borderId="0" xfId="1" applyFont="1"/>
    <xf numFmtId="3" fontId="13" fillId="8" borderId="6" xfId="9" applyNumberFormat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/>
    </xf>
    <xf numFmtId="0" fontId="32" fillId="4" borderId="1" xfId="1" applyFont="1" applyFill="1" applyBorder="1" applyAlignment="1">
      <alignment horizontal="center" vertical="center"/>
    </xf>
    <xf numFmtId="0" fontId="32" fillId="4" borderId="0" xfId="9" applyFont="1" applyFill="1" applyBorder="1" applyAlignment="1">
      <alignment horizontal="center" vertical="center"/>
    </xf>
    <xf numFmtId="165" fontId="33" fillId="8" borderId="0" xfId="8" applyNumberFormat="1" applyFont="1" applyFill="1" applyBorder="1" applyAlignment="1">
      <alignment horizontal="center"/>
    </xf>
    <xf numFmtId="165" fontId="33" fillId="5" borderId="0" xfId="8" applyNumberFormat="1" applyFont="1" applyFill="1" applyBorder="1" applyAlignment="1">
      <alignment horizontal="center"/>
    </xf>
    <xf numFmtId="165" fontId="33" fillId="8" borderId="59" xfId="8" applyNumberFormat="1" applyFont="1" applyFill="1" applyBorder="1" applyAlignment="1">
      <alignment horizontal="center"/>
    </xf>
    <xf numFmtId="0" fontId="46" fillId="0" borderId="0" xfId="0" applyFont="1" applyAlignment="1">
      <alignment horizontal="right"/>
    </xf>
    <xf numFmtId="0" fontId="47" fillId="2" borderId="0" xfId="1" applyFont="1" applyFill="1"/>
    <xf numFmtId="0" fontId="48" fillId="0" borderId="0" xfId="0" applyFont="1" applyAlignment="1">
      <alignment horizontal="right"/>
    </xf>
    <xf numFmtId="9" fontId="23" fillId="2" borderId="0" xfId="82" applyFont="1" applyFill="1" applyBorder="1"/>
    <xf numFmtId="9" fontId="23" fillId="0" borderId="0" xfId="82" applyFont="1"/>
    <xf numFmtId="0" fontId="32" fillId="4" borderId="1" xfId="1" applyFont="1" applyFill="1" applyBorder="1" applyAlignment="1">
      <alignment horizontal="center" vertical="center"/>
    </xf>
    <xf numFmtId="0" fontId="32" fillId="4" borderId="1" xfId="1" applyFont="1" applyFill="1" applyBorder="1" applyAlignment="1">
      <alignment horizontal="center" vertical="center"/>
    </xf>
    <xf numFmtId="165" fontId="33" fillId="0" borderId="0" xfId="1" applyNumberFormat="1" applyFont="1"/>
    <xf numFmtId="0" fontId="32" fillId="4" borderId="1" xfId="1" applyFont="1" applyFill="1" applyBorder="1" applyAlignment="1">
      <alignment horizontal="center" vertical="center"/>
    </xf>
    <xf numFmtId="0" fontId="32" fillId="4" borderId="1" xfId="1" applyFont="1" applyFill="1" applyBorder="1" applyAlignment="1">
      <alignment horizontal="center" vertical="center"/>
    </xf>
    <xf numFmtId="165" fontId="0" fillId="0" borderId="0" xfId="0" applyNumberFormat="1"/>
    <xf numFmtId="4" fontId="0" fillId="0" borderId="0" xfId="0" applyNumberFormat="1"/>
    <xf numFmtId="4" fontId="21" fillId="0" borderId="0" xfId="1" applyNumberFormat="1"/>
    <xf numFmtId="166" fontId="0" fillId="0" borderId="0" xfId="0" applyNumberFormat="1"/>
    <xf numFmtId="0" fontId="41" fillId="0" borderId="0" xfId="0" applyFont="1" applyFill="1"/>
    <xf numFmtId="0" fontId="46" fillId="0" borderId="0" xfId="0" applyFont="1" applyFill="1" applyAlignment="1">
      <alignment horizontal="right"/>
    </xf>
    <xf numFmtId="165" fontId="25" fillId="2" borderId="0" xfId="1" applyNumberFormat="1" applyFont="1" applyFill="1"/>
    <xf numFmtId="0" fontId="32" fillId="4" borderId="1" xfId="1" applyFont="1" applyFill="1" applyBorder="1" applyAlignment="1">
      <alignment horizontal="center" vertical="center"/>
    </xf>
    <xf numFmtId="0" fontId="41" fillId="0" borderId="0" xfId="23" applyFont="1" applyFill="1"/>
    <xf numFmtId="165" fontId="41" fillId="0" borderId="0" xfId="0" applyNumberFormat="1" applyFont="1"/>
    <xf numFmtId="3" fontId="3" fillId="8" borderId="6" xfId="9" applyNumberFormat="1" applyFont="1" applyFill="1" applyBorder="1" applyAlignment="1">
      <alignment horizontal="center" vertical="center" wrapText="1"/>
    </xf>
    <xf numFmtId="0" fontId="40" fillId="2" borderId="0" xfId="0" applyFont="1" applyFill="1"/>
    <xf numFmtId="0" fontId="40" fillId="2" borderId="0" xfId="23" applyFont="1" applyFill="1"/>
    <xf numFmtId="3" fontId="40" fillId="2" borderId="0" xfId="23" applyNumberFormat="1" applyFont="1" applyFill="1"/>
    <xf numFmtId="0" fontId="48" fillId="2" borderId="0" xfId="0" applyFont="1" applyFill="1" applyAlignment="1">
      <alignment horizontal="right"/>
    </xf>
    <xf numFmtId="165" fontId="40" fillId="2" borderId="0" xfId="23" applyNumberFormat="1" applyFont="1" applyFill="1"/>
    <xf numFmtId="3" fontId="40" fillId="2" borderId="0" xfId="0" applyNumberFormat="1" applyFont="1" applyFill="1"/>
    <xf numFmtId="4" fontId="40" fillId="2" borderId="0" xfId="0" applyNumberFormat="1" applyFont="1" applyFill="1"/>
    <xf numFmtId="164" fontId="40" fillId="2" borderId="0" xfId="81" applyFont="1" applyFill="1"/>
    <xf numFmtId="3" fontId="2" fillId="8" borderId="6" xfId="9" applyNumberFormat="1" applyFont="1" applyFill="1" applyBorder="1" applyAlignment="1">
      <alignment horizontal="center" vertical="center" wrapText="1"/>
    </xf>
    <xf numFmtId="0" fontId="32" fillId="4" borderId="23" xfId="9" applyFont="1" applyFill="1" applyBorder="1" applyAlignment="1">
      <alignment horizontal="center" vertical="center"/>
    </xf>
    <xf numFmtId="0" fontId="32" fillId="4" borderId="25" xfId="9" applyFont="1" applyFill="1" applyBorder="1" applyAlignment="1">
      <alignment horizontal="center" vertical="center"/>
    </xf>
    <xf numFmtId="0" fontId="32" fillId="4" borderId="1" xfId="9" applyFont="1" applyFill="1" applyBorder="1" applyAlignment="1">
      <alignment horizontal="center" vertical="center"/>
    </xf>
    <xf numFmtId="0" fontId="32" fillId="4" borderId="3" xfId="9" applyFont="1" applyFill="1" applyBorder="1" applyAlignment="1">
      <alignment horizontal="center" vertical="center"/>
    </xf>
    <xf numFmtId="0" fontId="32" fillId="4" borderId="24" xfId="9" applyFont="1" applyFill="1" applyBorder="1" applyAlignment="1">
      <alignment horizontal="center" vertical="center"/>
    </xf>
    <xf numFmtId="0" fontId="32" fillId="4" borderId="26" xfId="9" applyFont="1" applyFill="1" applyBorder="1" applyAlignment="1">
      <alignment horizontal="center" vertical="center"/>
    </xf>
    <xf numFmtId="0" fontId="38" fillId="4" borderId="9" xfId="1" applyFont="1" applyFill="1" applyBorder="1" applyAlignment="1">
      <alignment horizontal="center" vertical="center" textRotation="90"/>
    </xf>
    <xf numFmtId="0" fontId="38" fillId="4" borderId="11" xfId="1" applyFont="1" applyFill="1" applyBorder="1" applyAlignment="1">
      <alignment horizontal="center" vertical="center" textRotation="90"/>
    </xf>
    <xf numFmtId="0" fontId="38" fillId="4" borderId="9" xfId="1" applyFont="1" applyFill="1" applyBorder="1" applyAlignment="1">
      <alignment horizontal="center" textRotation="90"/>
    </xf>
    <xf numFmtId="0" fontId="38" fillId="4" borderId="11" xfId="1" applyFont="1" applyFill="1" applyBorder="1" applyAlignment="1">
      <alignment horizontal="center" textRotation="90"/>
    </xf>
    <xf numFmtId="0" fontId="38" fillId="4" borderId="12" xfId="1" applyFont="1" applyFill="1" applyBorder="1" applyAlignment="1">
      <alignment horizontal="center" textRotation="90"/>
    </xf>
    <xf numFmtId="0" fontId="32" fillId="4" borderId="1" xfId="1" applyFont="1" applyFill="1" applyBorder="1" applyAlignment="1">
      <alignment horizontal="center" vertical="center"/>
    </xf>
    <xf numFmtId="0" fontId="32" fillId="4" borderId="34" xfId="1" applyFont="1" applyFill="1" applyBorder="1" applyAlignment="1">
      <alignment horizontal="center" vertical="center"/>
    </xf>
    <xf numFmtId="0" fontId="38" fillId="4" borderId="41" xfId="1" applyFont="1" applyFill="1" applyBorder="1" applyAlignment="1">
      <alignment horizontal="center" vertical="center" textRotation="90"/>
    </xf>
    <xf numFmtId="0" fontId="38" fillId="4" borderId="12" xfId="1" applyFont="1" applyFill="1" applyBorder="1" applyAlignment="1">
      <alignment horizontal="center" vertical="center" textRotation="90"/>
    </xf>
    <xf numFmtId="0" fontId="32" fillId="4" borderId="2" xfId="1" applyFont="1" applyFill="1" applyBorder="1" applyAlignment="1">
      <alignment horizontal="center" vertical="center"/>
    </xf>
    <xf numFmtId="0" fontId="32" fillId="4" borderId="35" xfId="1" applyFont="1" applyFill="1" applyBorder="1" applyAlignment="1">
      <alignment horizontal="center" vertical="center"/>
    </xf>
    <xf numFmtId="0" fontId="32" fillId="4" borderId="11" xfId="1" applyFont="1" applyFill="1" applyBorder="1" applyAlignment="1">
      <alignment horizontal="center" vertical="center"/>
    </xf>
    <xf numFmtId="0" fontId="32" fillId="4" borderId="36" xfId="1" applyFont="1" applyFill="1" applyBorder="1" applyAlignment="1">
      <alignment horizontal="center" vertical="center"/>
    </xf>
    <xf numFmtId="0" fontId="32" fillId="4" borderId="20" xfId="12" applyFont="1" applyFill="1" applyBorder="1" applyAlignment="1">
      <alignment horizontal="center" vertical="center"/>
    </xf>
    <xf numFmtId="0" fontId="32" fillId="4" borderId="22" xfId="12" applyFont="1" applyFill="1" applyBorder="1" applyAlignment="1">
      <alignment horizontal="center" vertical="center"/>
    </xf>
    <xf numFmtId="0" fontId="32" fillId="4" borderId="18" xfId="12" applyFont="1" applyFill="1" applyBorder="1" applyAlignment="1">
      <alignment horizontal="center" vertical="center"/>
    </xf>
    <xf numFmtId="0" fontId="32" fillId="4" borderId="21" xfId="12" applyFont="1" applyFill="1" applyBorder="1" applyAlignment="1">
      <alignment horizontal="center" vertical="center"/>
    </xf>
    <xf numFmtId="0" fontId="32" fillId="4" borderId="19" xfId="12" applyFont="1" applyFill="1" applyBorder="1" applyAlignment="1">
      <alignment horizontal="center" vertical="center"/>
    </xf>
    <xf numFmtId="0" fontId="32" fillId="4" borderId="12" xfId="12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18" fillId="5" borderId="7" xfId="9" applyNumberFormat="1" applyFill="1" applyBorder="1" applyAlignment="1">
      <alignment horizontal="center" vertical="center" wrapText="1"/>
    </xf>
    <xf numFmtId="3" fontId="18" fillId="5" borderId="8" xfId="9" applyNumberFormat="1" applyFill="1" applyBorder="1" applyAlignment="1">
      <alignment horizontal="center" vertical="center" wrapText="1"/>
    </xf>
    <xf numFmtId="0" fontId="3" fillId="8" borderId="6" xfId="81" applyNumberFormat="1" applyFont="1" applyFill="1" applyBorder="1" applyAlignment="1">
      <alignment horizontal="center" vertical="center" wrapText="1"/>
    </xf>
    <xf numFmtId="0" fontId="3" fillId="8" borderId="7" xfId="81" applyNumberFormat="1" applyFont="1" applyFill="1" applyBorder="1" applyAlignment="1">
      <alignment horizontal="center" vertical="center" wrapText="1"/>
    </xf>
    <xf numFmtId="0" fontId="3" fillId="8" borderId="8" xfId="81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3" fontId="18" fillId="8" borderId="7" xfId="9" applyNumberFormat="1" applyFill="1" applyBorder="1" applyAlignment="1">
      <alignment horizontal="center" vertical="center" wrapText="1"/>
    </xf>
    <xf numFmtId="3" fontId="18" fillId="8" borderId="8" xfId="9" applyNumberForma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49" fontId="3" fillId="5" borderId="7" xfId="9" applyNumberFormat="1" applyFont="1" applyFill="1" applyBorder="1" applyAlignment="1">
      <alignment horizontal="center" vertical="center" wrapText="1"/>
    </xf>
    <xf numFmtId="49" fontId="3" fillId="5" borderId="8" xfId="9" applyNumberFormat="1" applyFont="1" applyFill="1" applyBorder="1" applyAlignment="1">
      <alignment horizontal="center" vertical="center" wrapText="1"/>
    </xf>
    <xf numFmtId="0" fontId="32" fillId="4" borderId="0" xfId="9" applyFont="1" applyFill="1" applyBorder="1" applyAlignment="1">
      <alignment horizontal="center" vertical="center"/>
    </xf>
    <xf numFmtId="0" fontId="32" fillId="4" borderId="2" xfId="9" applyFont="1" applyFill="1" applyBorder="1" applyAlignment="1">
      <alignment horizontal="center" vertical="center"/>
    </xf>
    <xf numFmtId="0" fontId="32" fillId="4" borderId="4" xfId="9" applyFont="1" applyFill="1" applyBorder="1" applyAlignment="1">
      <alignment horizontal="center" vertical="center"/>
    </xf>
    <xf numFmtId="0" fontId="32" fillId="4" borderId="5" xfId="9" applyFont="1" applyFill="1" applyBorder="1" applyAlignment="1">
      <alignment horizontal="center" vertical="center"/>
    </xf>
    <xf numFmtId="0" fontId="32" fillId="4" borderId="1" xfId="9" applyFont="1" applyFill="1" applyBorder="1" applyAlignment="1">
      <alignment horizontal="center" vertical="center" wrapText="1"/>
    </xf>
    <xf numFmtId="0" fontId="32" fillId="4" borderId="0" xfId="9" applyFont="1" applyFill="1" applyBorder="1" applyAlignment="1">
      <alignment horizontal="center" vertical="center" wrapText="1"/>
    </xf>
    <xf numFmtId="0" fontId="32" fillId="4" borderId="2" xfId="9" applyFont="1" applyFill="1" applyBorder="1" applyAlignment="1">
      <alignment horizontal="center" vertical="center" wrapText="1"/>
    </xf>
    <xf numFmtId="0" fontId="32" fillId="4" borderId="3" xfId="9" applyFont="1" applyFill="1" applyBorder="1" applyAlignment="1">
      <alignment horizontal="center" vertical="center" wrapText="1"/>
    </xf>
    <xf numFmtId="0" fontId="32" fillId="4" borderId="4" xfId="9" applyFont="1" applyFill="1" applyBorder="1" applyAlignment="1">
      <alignment horizontal="center" vertical="center" wrapText="1"/>
    </xf>
    <xf numFmtId="0" fontId="32" fillId="4" borderId="5" xfId="9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0" fontId="9" fillId="8" borderId="6" xfId="81" applyNumberFormat="1" applyFont="1" applyFill="1" applyBorder="1" applyAlignment="1">
      <alignment horizontal="center" vertical="center" wrapText="1"/>
    </xf>
    <xf numFmtId="0" fontId="18" fillId="8" borderId="7" xfId="81" applyNumberFormat="1" applyFont="1" applyFill="1" applyBorder="1" applyAlignment="1">
      <alignment horizontal="center" vertical="center" wrapText="1"/>
    </xf>
    <xf numFmtId="0" fontId="18" fillId="8" borderId="8" xfId="81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49" fontId="9" fillId="5" borderId="7" xfId="9" applyNumberFormat="1" applyFont="1" applyFill="1" applyBorder="1" applyAlignment="1">
      <alignment horizontal="center" vertical="center" wrapText="1"/>
    </xf>
    <xf numFmtId="49" fontId="9" fillId="5" borderId="8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0" fontId="18" fillId="8" borderId="6" xfId="81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3" fontId="13" fillId="8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49" fontId="13" fillId="5" borderId="7" xfId="9" applyNumberFormat="1" applyFont="1" applyFill="1" applyBorder="1" applyAlignment="1">
      <alignment horizontal="center" vertical="center" wrapText="1"/>
    </xf>
    <xf numFmtId="49" fontId="13" fillId="5" borderId="8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49" fontId="13" fillId="5" borderId="6" xfId="9" applyNumberFormat="1" applyFont="1" applyFill="1" applyBorder="1" applyAlignment="1">
      <alignment horizontal="center" vertical="center" wrapText="1"/>
    </xf>
    <xf numFmtId="3" fontId="18" fillId="5" borderId="6" xfId="9" applyNumberFormat="1" applyFont="1" applyFill="1" applyBorder="1" applyAlignment="1">
      <alignment horizontal="center" vertical="center" wrapText="1"/>
    </xf>
    <xf numFmtId="3" fontId="17" fillId="8" borderId="6" xfId="9" applyNumberFormat="1" applyFont="1" applyFill="1" applyBorder="1" applyAlignment="1">
      <alignment horizontal="center" vertical="center" wrapText="1"/>
    </xf>
    <xf numFmtId="3" fontId="18" fillId="5" borderId="7" xfId="9" applyNumberFormat="1" applyFont="1" applyFill="1" applyBorder="1" applyAlignment="1">
      <alignment horizontal="center" vertical="center" wrapText="1"/>
    </xf>
    <xf numFmtId="3" fontId="18" fillId="5" borderId="8" xfId="9" applyNumberFormat="1" applyFont="1" applyFill="1" applyBorder="1" applyAlignment="1">
      <alignment horizontal="center" vertical="center" wrapText="1"/>
    </xf>
    <xf numFmtId="3" fontId="16" fillId="5" borderId="6" xfId="9" applyNumberFormat="1" applyFont="1" applyFill="1" applyBorder="1" applyAlignment="1">
      <alignment horizontal="center" vertical="center" wrapText="1"/>
    </xf>
    <xf numFmtId="49" fontId="16" fillId="5" borderId="6" xfId="9" applyNumberFormat="1" applyFont="1" applyFill="1" applyBorder="1" applyAlignment="1">
      <alignment horizontal="center" vertical="center" wrapText="1"/>
    </xf>
    <xf numFmtId="49" fontId="16" fillId="5" borderId="7" xfId="9" applyNumberFormat="1" applyFont="1" applyFill="1" applyBorder="1" applyAlignment="1">
      <alignment horizontal="center" vertical="center" wrapText="1"/>
    </xf>
    <xf numFmtId="49" fontId="16" fillId="5" borderId="8" xfId="9" applyNumberFormat="1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3" fontId="16" fillId="5" borderId="7" xfId="9" applyNumberFormat="1" applyFont="1" applyFill="1" applyBorder="1" applyAlignment="1">
      <alignment horizontal="center" vertical="center" wrapText="1"/>
    </xf>
    <xf numFmtId="3" fontId="16" fillId="5" borderId="8" xfId="9" applyNumberFormat="1" applyFont="1" applyFill="1" applyBorder="1" applyAlignment="1">
      <alignment horizontal="center" vertical="center" wrapText="1"/>
    </xf>
    <xf numFmtId="3" fontId="17" fillId="8" borderId="7" xfId="9" applyNumberFormat="1" applyFont="1" applyFill="1" applyBorder="1" applyAlignment="1">
      <alignment horizontal="center" vertical="center" wrapText="1"/>
    </xf>
    <xf numFmtId="3" fontId="17" fillId="8" borderId="8" xfId="9" applyNumberFormat="1" applyFont="1" applyFill="1" applyBorder="1" applyAlignment="1">
      <alignment horizontal="center" vertical="center" wrapText="1"/>
    </xf>
    <xf numFmtId="0" fontId="32" fillId="4" borderId="48" xfId="9" applyFont="1" applyFill="1" applyBorder="1" applyAlignment="1">
      <alignment horizontal="center" vertical="center"/>
    </xf>
    <xf numFmtId="0" fontId="32" fillId="4" borderId="49" xfId="9" applyFont="1" applyFill="1" applyBorder="1" applyAlignment="1">
      <alignment horizontal="center" vertical="center"/>
    </xf>
    <xf numFmtId="49" fontId="11" fillId="5" borderId="6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</cellXfs>
  <cellStyles count="83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11169</c:v>
                </c:pt>
                <c:pt idx="1">
                  <c:v>11565</c:v>
                </c:pt>
                <c:pt idx="2">
                  <c:v>11650</c:v>
                </c:pt>
                <c:pt idx="3">
                  <c:v>11556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11628</c:v>
                </c:pt>
                <c:pt idx="1">
                  <c:v>12067</c:v>
                </c:pt>
                <c:pt idx="2">
                  <c:v>12182</c:v>
                </c:pt>
                <c:pt idx="3">
                  <c:v>12054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12185</c:v>
                </c:pt>
                <c:pt idx="1">
                  <c:v>12349</c:v>
                </c:pt>
                <c:pt idx="2">
                  <c:v>12350</c:v>
                </c:pt>
                <c:pt idx="3">
                  <c:v>12126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11945</c:v>
                </c:pt>
                <c:pt idx="1">
                  <c:v>11159</c:v>
                </c:pt>
                <c:pt idx="2">
                  <c:v>11024</c:v>
                </c:pt>
                <c:pt idx="3">
                  <c:v>10543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deklaracji'!$C$12:$F$12</c:f>
              <c:numCache>
                <c:formatCode>#,##0</c:formatCode>
                <c:ptCount val="4"/>
                <c:pt idx="0">
                  <c:v>10154</c:v>
                </c:pt>
                <c:pt idx="1">
                  <c:v>10211</c:v>
                </c:pt>
                <c:pt idx="2">
                  <c:v>10257</c:v>
                </c:pt>
                <c:pt idx="3">
                  <c:v>8118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5"/>
          <c:order val="5"/>
          <c:tx>
            <c:strRef>
              <c:f>'1. Liczba deklaracji'!$B$15</c:f>
              <c:strCache>
                <c:ptCount val="1"/>
                <c:pt idx="0">
                  <c:v>Trend 2018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val>
            <c:numRef>
              <c:f>'1. Liczba deklaracji'!$C$15:$F$15</c:f>
              <c:numCache>
                <c:formatCode>0%</c:formatCode>
                <c:ptCount val="4"/>
                <c:pt idx="0">
                  <c:v>1</c:v>
                </c:pt>
                <c:pt idx="1">
                  <c:v>1.0377536979704163</c:v>
                </c:pt>
                <c:pt idx="2">
                  <c:v>1.009530123477252</c:v>
                </c:pt>
                <c:pt idx="3">
                  <c:v>0.9894926941388934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1B-4452-828C-CC96E8F38E57}"/>
            </c:ext>
          </c:extLst>
        </c:ser>
        <c:ser>
          <c:idx val="6"/>
          <c:order val="6"/>
          <c:tx>
            <c:strRef>
              <c:f>'1. Liczba deklaracji'!$B$16</c:f>
              <c:strCache>
                <c:ptCount val="1"/>
                <c:pt idx="0">
                  <c:v>Trend 2019</c:v>
                </c:pt>
              </c:strCache>
            </c:strRef>
          </c:tx>
          <c:marker>
            <c:symbol val="none"/>
          </c:marker>
          <c:val>
            <c:numRef>
              <c:f>'1. Liczba deklaracji'!$C$16:$F$16</c:f>
              <c:numCache>
                <c:formatCode>0%</c:formatCode>
                <c:ptCount val="4"/>
                <c:pt idx="0">
                  <c:v>1</c:v>
                </c:pt>
                <c:pt idx="1">
                  <c:v>1.0134591711120229</c:v>
                </c:pt>
                <c:pt idx="2">
                  <c:v>1.0000809782168596</c:v>
                </c:pt>
                <c:pt idx="3">
                  <c:v>0.98186234817813767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1B-4452-828C-CC96E8F38E57}"/>
            </c:ext>
          </c:extLst>
        </c:ser>
        <c:ser>
          <c:idx val="7"/>
          <c:order val="7"/>
          <c:tx>
            <c:strRef>
              <c:f>'1. Liczba deklaracji'!$B$17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0.93419840937630805</c:v>
                </c:pt>
                <c:pt idx="2">
                  <c:v>0.98790214176897573</c:v>
                </c:pt>
                <c:pt idx="3">
                  <c:v>0.95636792452830188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83575</c:v>
                </c:pt>
                <c:pt idx="3">
                  <c:v>66859</c:v>
                </c:pt>
                <c:pt idx="4">
                  <c:v>102221</c:v>
                </c:pt>
                <c:pt idx="5">
                  <c:v>89514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320266</c:v>
                </c:pt>
                <c:pt idx="2">
                  <c:v>312708</c:v>
                </c:pt>
                <c:pt idx="3">
                  <c:v>235482</c:v>
                </c:pt>
                <c:pt idx="4">
                  <c:v>281462</c:v>
                </c:pt>
                <c:pt idx="5">
                  <c:v>368378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'2. Umowy OT'!$O$5:$AB$5</c:f>
              <c:numCache>
                <c:formatCode>_-* #\ ##0\ _z_ł_-;\-* #\ ##0\ _z_ł_-;_-* "-"??\ _z_ł_-;_-@_-</c:formatCode>
                <c:ptCount val="14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285871</c:v>
                </c:pt>
                <c:pt idx="4">
                  <c:v>435692</c:v>
                </c:pt>
                <c:pt idx="5">
                  <c:v>231759</c:v>
                </c:pt>
                <c:pt idx="6">
                  <c:v>207268</c:v>
                </c:pt>
                <c:pt idx="7">
                  <c:v>64748</c:v>
                </c:pt>
                <c:pt idx="8">
                  <c:v>186166</c:v>
                </c:pt>
                <c:pt idx="9">
                  <c:v>47442</c:v>
                </c:pt>
                <c:pt idx="10">
                  <c:v>86121</c:v>
                </c:pt>
                <c:pt idx="11">
                  <c:v>269622</c:v>
                </c:pt>
                <c:pt idx="12">
                  <c:v>334126</c:v>
                </c:pt>
                <c:pt idx="13">
                  <c:v>161330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'2. Umowy OT'!$O$6:$AB$6</c:f>
              <c:numCache>
                <c:formatCode>_-* #\ ##0\ _z_ł_-;\-* #\ ##0\ _z_ł_-;_-* "-"??\ _z_ł_-;_-@_-</c:formatCode>
                <c:ptCount val="14"/>
                <c:pt idx="0">
                  <c:v>18439</c:v>
                </c:pt>
                <c:pt idx="1">
                  <c:v>23737</c:v>
                </c:pt>
                <c:pt idx="2">
                  <c:v>31802</c:v>
                </c:pt>
                <c:pt idx="3">
                  <c:v>23340</c:v>
                </c:pt>
                <c:pt idx="4">
                  <c:v>26838</c:v>
                </c:pt>
                <c:pt idx="5">
                  <c:v>32706</c:v>
                </c:pt>
                <c:pt idx="6">
                  <c:v>23122</c:v>
                </c:pt>
                <c:pt idx="7">
                  <c:v>3252</c:v>
                </c:pt>
                <c:pt idx="8">
                  <c:v>5381</c:v>
                </c:pt>
                <c:pt idx="9">
                  <c:v>4284</c:v>
                </c:pt>
                <c:pt idx="10">
                  <c:v>8189</c:v>
                </c:pt>
                <c:pt idx="11">
                  <c:v>12818</c:v>
                </c:pt>
                <c:pt idx="12">
                  <c:v>15772</c:v>
                </c:pt>
                <c:pt idx="13">
                  <c:v>18234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'2. Umowy OT'!$O$7:$AB$7</c:f>
              <c:numCache>
                <c:formatCode>_-* #\ ##0\ _z_ł_-;\-* #\ ##0\ _z_ł_-;_-* "-"??\ _z_ł_-;_-@_-</c:formatCode>
                <c:ptCount val="14"/>
                <c:pt idx="0">
                  <c:v>1041</c:v>
                </c:pt>
                <c:pt idx="1">
                  <c:v>1267</c:v>
                </c:pt>
                <c:pt idx="2">
                  <c:v>1853</c:v>
                </c:pt>
                <c:pt idx="3">
                  <c:v>1155</c:v>
                </c:pt>
                <c:pt idx="4">
                  <c:v>1675</c:v>
                </c:pt>
                <c:pt idx="5">
                  <c:v>1481</c:v>
                </c:pt>
                <c:pt idx="6">
                  <c:v>993</c:v>
                </c:pt>
                <c:pt idx="7">
                  <c:v>187</c:v>
                </c:pt>
                <c:pt idx="8">
                  <c:v>297</c:v>
                </c:pt>
                <c:pt idx="9">
                  <c:v>436</c:v>
                </c:pt>
                <c:pt idx="10">
                  <c:v>677</c:v>
                </c:pt>
                <c:pt idx="11">
                  <c:v>661</c:v>
                </c:pt>
                <c:pt idx="12">
                  <c:v>738</c:v>
                </c:pt>
                <c:pt idx="13">
                  <c:v>1010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'2. Umowy OT'!$O$8:$AB$8</c:f>
              <c:numCache>
                <c:formatCode>_-* #\ ##0\ _z_ł_-;\-* #\ ##0\ _z_ł_-;_-* "-"??\ _z_ł_-;_-@_-</c:formatCode>
                <c:ptCount val="14"/>
                <c:pt idx="0">
                  <c:v>71490</c:v>
                </c:pt>
                <c:pt idx="1">
                  <c:v>61077</c:v>
                </c:pt>
                <c:pt idx="2">
                  <c:v>98846</c:v>
                </c:pt>
                <c:pt idx="3">
                  <c:v>86732</c:v>
                </c:pt>
                <c:pt idx="4">
                  <c:v>75789</c:v>
                </c:pt>
                <c:pt idx="5">
                  <c:v>68004</c:v>
                </c:pt>
                <c:pt idx="6">
                  <c:v>66151</c:v>
                </c:pt>
                <c:pt idx="7">
                  <c:v>7101</c:v>
                </c:pt>
                <c:pt idx="8">
                  <c:v>24748</c:v>
                </c:pt>
                <c:pt idx="9">
                  <c:v>7812</c:v>
                </c:pt>
                <c:pt idx="10">
                  <c:v>12112</c:v>
                </c:pt>
                <c:pt idx="11">
                  <c:v>36262</c:v>
                </c:pt>
                <c:pt idx="12">
                  <c:v>54320</c:v>
                </c:pt>
                <c:pt idx="13">
                  <c:v>28509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'2. Umowy OT'!$O$9:$AB$9</c:f>
              <c:numCache>
                <c:formatCode>_-* #\ ##0\ _z_ł_-;\-* #\ ##0\ _z_ł_-;_-* "-"??\ _z_ł_-;_-@_-</c:formatCode>
                <c:ptCount val="14"/>
                <c:pt idx="0">
                  <c:v>5542</c:v>
                </c:pt>
                <c:pt idx="1">
                  <c:v>8145</c:v>
                </c:pt>
                <c:pt idx="2">
                  <c:v>7278</c:v>
                </c:pt>
                <c:pt idx="3">
                  <c:v>3424</c:v>
                </c:pt>
                <c:pt idx="4">
                  <c:v>7508</c:v>
                </c:pt>
                <c:pt idx="5">
                  <c:v>9870</c:v>
                </c:pt>
                <c:pt idx="6">
                  <c:v>5541</c:v>
                </c:pt>
                <c:pt idx="7">
                  <c:v>679</c:v>
                </c:pt>
                <c:pt idx="8">
                  <c:v>4701</c:v>
                </c:pt>
                <c:pt idx="9">
                  <c:v>2897</c:v>
                </c:pt>
                <c:pt idx="10">
                  <c:v>6619</c:v>
                </c:pt>
                <c:pt idx="11">
                  <c:v>4224</c:v>
                </c:pt>
                <c:pt idx="12">
                  <c:v>8240</c:v>
                </c:pt>
                <c:pt idx="13">
                  <c:v>9627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'2. Umowy OT'!$O$10:$AB$10</c:f>
              <c:numCache>
                <c:formatCode>_-* #\ ##0\ _z_ł_-;\-* #\ ##0\ _z_ł_-;_-* "-"??\ _z_ł_-;_-@_-</c:formatCode>
                <c:ptCount val="14"/>
                <c:pt idx="0">
                  <c:v>241648</c:v>
                </c:pt>
                <c:pt idx="1">
                  <c:v>181520</c:v>
                </c:pt>
                <c:pt idx="2">
                  <c:v>241307</c:v>
                </c:pt>
                <c:pt idx="3">
                  <c:v>323857</c:v>
                </c:pt>
                <c:pt idx="4">
                  <c:v>244957</c:v>
                </c:pt>
                <c:pt idx="5">
                  <c:v>177562</c:v>
                </c:pt>
                <c:pt idx="6">
                  <c:v>181125</c:v>
                </c:pt>
                <c:pt idx="7">
                  <c:v>61358</c:v>
                </c:pt>
                <c:pt idx="8">
                  <c:v>118785</c:v>
                </c:pt>
                <c:pt idx="9">
                  <c:v>31307</c:v>
                </c:pt>
                <c:pt idx="10">
                  <c:v>84381</c:v>
                </c:pt>
                <c:pt idx="11">
                  <c:v>169289</c:v>
                </c:pt>
                <c:pt idx="12">
                  <c:v>286153</c:v>
                </c:pt>
                <c:pt idx="13">
                  <c:v>64273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'3. Podróżni OT'!$O$5:$AB$5</c:f>
              <c:numCache>
                <c:formatCode>_-* #\ ##0\ _z_ł_-;\-* #\ ##0\ _z_ł_-;_-* "-"??\ _z_ł_-;_-@_-</c:formatCode>
                <c:ptCount val="14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762774</c:v>
                </c:pt>
                <c:pt idx="4">
                  <c:v>1125525</c:v>
                </c:pt>
                <c:pt idx="5">
                  <c:v>641010</c:v>
                </c:pt>
                <c:pt idx="6">
                  <c:v>575733</c:v>
                </c:pt>
                <c:pt idx="7">
                  <c:v>186317</c:v>
                </c:pt>
                <c:pt idx="8">
                  <c:v>479680</c:v>
                </c:pt>
                <c:pt idx="9">
                  <c:v>118622</c:v>
                </c:pt>
                <c:pt idx="10">
                  <c:v>228216</c:v>
                </c:pt>
                <c:pt idx="11">
                  <c:v>715655</c:v>
                </c:pt>
                <c:pt idx="12">
                  <c:v>833412</c:v>
                </c:pt>
                <c:pt idx="13">
                  <c:v>432274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'3. Podróżni OT'!$O$6:$AB$6</c:f>
              <c:numCache>
                <c:formatCode>_-* #\ ##0\ _z_ł_-;\-* #\ ##0\ _z_ł_-;_-* "-"??\ _z_ł_-;_-@_-</c:formatCode>
                <c:ptCount val="14"/>
                <c:pt idx="0">
                  <c:v>41954</c:v>
                </c:pt>
                <c:pt idx="1">
                  <c:v>56672</c:v>
                </c:pt>
                <c:pt idx="2">
                  <c:v>73408</c:v>
                </c:pt>
                <c:pt idx="3">
                  <c:v>52539</c:v>
                </c:pt>
                <c:pt idx="4">
                  <c:v>61288</c:v>
                </c:pt>
                <c:pt idx="5">
                  <c:v>74458</c:v>
                </c:pt>
                <c:pt idx="6">
                  <c:v>54842</c:v>
                </c:pt>
                <c:pt idx="7">
                  <c:v>6822</c:v>
                </c:pt>
                <c:pt idx="8">
                  <c:v>11580</c:v>
                </c:pt>
                <c:pt idx="9">
                  <c:v>9354</c:v>
                </c:pt>
                <c:pt idx="10">
                  <c:v>17333</c:v>
                </c:pt>
                <c:pt idx="11">
                  <c:v>28725</c:v>
                </c:pt>
                <c:pt idx="12">
                  <c:v>35711</c:v>
                </c:pt>
                <c:pt idx="13">
                  <c:v>43077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'3. Podróżni OT'!$O$7:$AB$7</c:f>
              <c:numCache>
                <c:formatCode>_-* #\ ##0\ _z_ł_-;\-* #\ ##0\ _z_ł_-;_-* "-"??\ _z_ł_-;_-@_-</c:formatCode>
                <c:ptCount val="14"/>
                <c:pt idx="0">
                  <c:v>2212</c:v>
                </c:pt>
                <c:pt idx="1">
                  <c:v>2468</c:v>
                </c:pt>
                <c:pt idx="2">
                  <c:v>2888</c:v>
                </c:pt>
                <c:pt idx="3">
                  <c:v>2223</c:v>
                </c:pt>
                <c:pt idx="4">
                  <c:v>3414</c:v>
                </c:pt>
                <c:pt idx="5">
                  <c:v>2979</c:v>
                </c:pt>
                <c:pt idx="6">
                  <c:v>1869</c:v>
                </c:pt>
                <c:pt idx="7">
                  <c:v>311</c:v>
                </c:pt>
                <c:pt idx="8">
                  <c:v>505</c:v>
                </c:pt>
                <c:pt idx="9">
                  <c:v>803</c:v>
                </c:pt>
                <c:pt idx="10">
                  <c:v>1205</c:v>
                </c:pt>
                <c:pt idx="11">
                  <c:v>1191</c:v>
                </c:pt>
                <c:pt idx="12">
                  <c:v>1384</c:v>
                </c:pt>
                <c:pt idx="13">
                  <c:v>1861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'3. Podróżni OT'!$O$8:$AB$8</c:f>
              <c:numCache>
                <c:formatCode>_-* #\ ##0\ _z_ł_-;\-* #\ ##0\ _z_ł_-;_-* "-"??\ _z_ł_-;_-@_-</c:formatCode>
                <c:ptCount val="14"/>
                <c:pt idx="0">
                  <c:v>178315</c:v>
                </c:pt>
                <c:pt idx="1">
                  <c:v>184433</c:v>
                </c:pt>
                <c:pt idx="2">
                  <c:v>258436</c:v>
                </c:pt>
                <c:pt idx="3">
                  <c:v>217404</c:v>
                </c:pt>
                <c:pt idx="4">
                  <c:v>192319</c:v>
                </c:pt>
                <c:pt idx="5">
                  <c:v>201960</c:v>
                </c:pt>
                <c:pt idx="6">
                  <c:v>160273</c:v>
                </c:pt>
                <c:pt idx="7">
                  <c:v>14900</c:v>
                </c:pt>
                <c:pt idx="8">
                  <c:v>50132</c:v>
                </c:pt>
                <c:pt idx="9">
                  <c:v>18059</c:v>
                </c:pt>
                <c:pt idx="10">
                  <c:v>20595</c:v>
                </c:pt>
                <c:pt idx="11">
                  <c:v>73028</c:v>
                </c:pt>
                <c:pt idx="12">
                  <c:v>122342</c:v>
                </c:pt>
                <c:pt idx="13">
                  <c:v>64348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'3. Podróżni OT'!$O$9:$AB$9</c:f>
              <c:numCache>
                <c:formatCode>_-* #\ ##0\ _z_ł_-;\-* #\ ##0\ _z_ł_-;_-* "-"??\ _z_ł_-;_-@_-</c:formatCode>
                <c:ptCount val="14"/>
                <c:pt idx="0">
                  <c:v>15380</c:v>
                </c:pt>
                <c:pt idx="1">
                  <c:v>23840</c:v>
                </c:pt>
                <c:pt idx="2">
                  <c:v>20168</c:v>
                </c:pt>
                <c:pt idx="3">
                  <c:v>10220</c:v>
                </c:pt>
                <c:pt idx="4">
                  <c:v>21426</c:v>
                </c:pt>
                <c:pt idx="5">
                  <c:v>28133</c:v>
                </c:pt>
                <c:pt idx="6">
                  <c:v>15665</c:v>
                </c:pt>
                <c:pt idx="7">
                  <c:v>1713</c:v>
                </c:pt>
                <c:pt idx="8">
                  <c:v>10815</c:v>
                </c:pt>
                <c:pt idx="9">
                  <c:v>6980</c:v>
                </c:pt>
                <c:pt idx="10">
                  <c:v>12610</c:v>
                </c:pt>
                <c:pt idx="11">
                  <c:v>9413</c:v>
                </c:pt>
                <c:pt idx="12">
                  <c:v>20952</c:v>
                </c:pt>
                <c:pt idx="13">
                  <c:v>25810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OT'!$O$4:$AB$4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'3. Podróżni OT'!$O$10:$AB$10</c:f>
              <c:numCache>
                <c:formatCode>_-* #\ ##0\ _z_ł_-;\-* #\ ##0\ _z_ł_-;_-* "-"??\ _z_ł_-;_-@_-</c:formatCode>
                <c:ptCount val="14"/>
                <c:pt idx="0">
                  <c:v>786326</c:v>
                </c:pt>
                <c:pt idx="1">
                  <c:v>782721</c:v>
                </c:pt>
                <c:pt idx="2">
                  <c:v>853336</c:v>
                </c:pt>
                <c:pt idx="3">
                  <c:v>1098702</c:v>
                </c:pt>
                <c:pt idx="4">
                  <c:v>771199</c:v>
                </c:pt>
                <c:pt idx="5">
                  <c:v>727951</c:v>
                </c:pt>
                <c:pt idx="6">
                  <c:v>540308</c:v>
                </c:pt>
                <c:pt idx="7">
                  <c:v>110853</c:v>
                </c:pt>
                <c:pt idx="8">
                  <c:v>304451</c:v>
                </c:pt>
                <c:pt idx="9">
                  <c:v>76871</c:v>
                </c:pt>
                <c:pt idx="10">
                  <c:v>119437</c:v>
                </c:pt>
                <c:pt idx="11">
                  <c:v>361821</c:v>
                </c:pt>
                <c:pt idx="12">
                  <c:v>872021</c:v>
                </c:pt>
                <c:pt idx="13">
                  <c:v>356192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198677</c:v>
                </c:pt>
                <c:pt idx="3">
                  <c:v>185493</c:v>
                </c:pt>
                <c:pt idx="4">
                  <c:v>262418</c:v>
                </c:pt>
                <c:pt idx="5">
                  <c:v>225292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1188360</c:v>
                </c:pt>
                <c:pt idx="2">
                  <c:v>873004</c:v>
                </c:pt>
                <c:pt idx="3">
                  <c:v>811907</c:v>
                </c:pt>
                <c:pt idx="4">
                  <c:v>936309</c:v>
                </c:pt>
                <c:pt idx="5">
                  <c:v>1322487.23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PUNPUT'!$D$6:$Q$6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PUNPUT'!$D$7:$Q$7</c:f>
              <c:numCache>
                <c:formatCode>_-* #\ ##0\ _z_ł_-;\-* #\ ##0\ _z_ł_-;_-* "-"??\ _z_ł_-;_-@_-</c:formatCode>
                <c:ptCount val="14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1981</c:v>
                </c:pt>
                <c:pt idx="6">
                  <c:v>678</c:v>
                </c:pt>
                <c:pt idx="7">
                  <c:v>181</c:v>
                </c:pt>
                <c:pt idx="8">
                  <c:v>346</c:v>
                </c:pt>
                <c:pt idx="9">
                  <c:v>292</c:v>
                </c:pt>
                <c:pt idx="10">
                  <c:v>221</c:v>
                </c:pt>
                <c:pt idx="11">
                  <c:v>424</c:v>
                </c:pt>
                <c:pt idx="12">
                  <c:v>382</c:v>
                </c:pt>
                <c:pt idx="13">
                  <c:v>271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PUNPUT'!$D$6:$Q$6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PUNPUT'!$D$8:$Q$8</c:f>
              <c:numCache>
                <c:formatCode>_-* #\ ##0\ _z_ł_-;\-* #\ ##0\ _z_ł_-;_-* "-"??\ _z_ł_-;_-@_-</c:formatCode>
                <c:ptCount val="14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3</c:v>
                </c:pt>
                <c:pt idx="1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PUNPUT'!$D$6:$Q$6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PUNPUT'!$D$9:$Q$9</c:f>
              <c:numCache>
                <c:formatCode>_-* #\ ##0\ _z_ł_-;\-* #\ ##0\ _z_ł_-;_-* "-"??\ _z_ł_-;_-@_-</c:formatCode>
                <c:ptCount val="14"/>
                <c:pt idx="0">
                  <c:v>869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2686</c:v>
                </c:pt>
                <c:pt idx="5">
                  <c:v>2098</c:v>
                </c:pt>
                <c:pt idx="6">
                  <c:v>1610</c:v>
                </c:pt>
                <c:pt idx="7">
                  <c:v>340</c:v>
                </c:pt>
                <c:pt idx="8">
                  <c:v>1278</c:v>
                </c:pt>
                <c:pt idx="9">
                  <c:v>362</c:v>
                </c:pt>
                <c:pt idx="10">
                  <c:v>215</c:v>
                </c:pt>
                <c:pt idx="11">
                  <c:v>855</c:v>
                </c:pt>
                <c:pt idx="12">
                  <c:v>1231</c:v>
                </c:pt>
                <c:pt idx="13">
                  <c:v>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PUNPUT'!$D$6:$Q$6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PUNPUT'!$D$10:$Q$10</c:f>
              <c:numCache>
                <c:formatCode>_-* #\ ##0\ _z_ł_-;\-* #\ ##0\ _z_ł_-;_-* "-"??\ _z_ł_-;_-@_-</c:formatCode>
                <c:ptCount val="14"/>
                <c:pt idx="0">
                  <c:v>14</c:v>
                </c:pt>
                <c:pt idx="1">
                  <c:v>170</c:v>
                </c:pt>
                <c:pt idx="2">
                  <c:v>4</c:v>
                </c:pt>
                <c:pt idx="3">
                  <c:v>158</c:v>
                </c:pt>
                <c:pt idx="4">
                  <c:v>153</c:v>
                </c:pt>
                <c:pt idx="5">
                  <c:v>103</c:v>
                </c:pt>
                <c:pt idx="6">
                  <c:v>22</c:v>
                </c:pt>
                <c:pt idx="7">
                  <c:v>42</c:v>
                </c:pt>
                <c:pt idx="8">
                  <c:v>122</c:v>
                </c:pt>
                <c:pt idx="9">
                  <c:v>69</c:v>
                </c:pt>
                <c:pt idx="10">
                  <c:v>4</c:v>
                </c:pt>
                <c:pt idx="11">
                  <c:v>39</c:v>
                </c:pt>
                <c:pt idx="12">
                  <c:v>118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PUNPUT'!$D$6:$Q$6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PUNPUT'!$D$11:$Q$11</c:f>
              <c:numCache>
                <c:formatCode>_-* #\ ##0\ _z_ł_-;\-* #\ ##0\ _z_ł_-;_-* "-"??\ _z_ł_-;_-@_-</c:formatCode>
                <c:ptCount val="14"/>
                <c:pt idx="0">
                  <c:v>497</c:v>
                </c:pt>
                <c:pt idx="1">
                  <c:v>584</c:v>
                </c:pt>
                <c:pt idx="2">
                  <c:v>729</c:v>
                </c:pt>
                <c:pt idx="3">
                  <c:v>1353</c:v>
                </c:pt>
                <c:pt idx="4">
                  <c:v>1283</c:v>
                </c:pt>
                <c:pt idx="5">
                  <c:v>969</c:v>
                </c:pt>
                <c:pt idx="6">
                  <c:v>792</c:v>
                </c:pt>
                <c:pt idx="7">
                  <c:v>309</c:v>
                </c:pt>
                <c:pt idx="8">
                  <c:v>609</c:v>
                </c:pt>
                <c:pt idx="9">
                  <c:v>85</c:v>
                </c:pt>
                <c:pt idx="10">
                  <c:v>156</c:v>
                </c:pt>
                <c:pt idx="11">
                  <c:v>615</c:v>
                </c:pt>
                <c:pt idx="12">
                  <c:v>1849</c:v>
                </c:pt>
                <c:pt idx="13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PUNPUT'!$T$7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PUNPUT'!$U$6:$AH$6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PUNPUT'!$U$7:$AH$7</c:f>
              <c:numCache>
                <c:formatCode>_-* #\ ##0\ _z_ł_-;\-* #\ ##0\ _z_ł_-;_-* "-"??\ _z_ł_-;_-@_-</c:formatCode>
                <c:ptCount val="14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1625</c:v>
                </c:pt>
                <c:pt idx="6">
                  <c:v>1203</c:v>
                </c:pt>
                <c:pt idx="7">
                  <c:v>300</c:v>
                </c:pt>
                <c:pt idx="8">
                  <c:v>564</c:v>
                </c:pt>
                <c:pt idx="9">
                  <c:v>474</c:v>
                </c:pt>
                <c:pt idx="10">
                  <c:v>335</c:v>
                </c:pt>
                <c:pt idx="11">
                  <c:v>732</c:v>
                </c:pt>
                <c:pt idx="12">
                  <c:v>628</c:v>
                </c:pt>
                <c:pt idx="13">
                  <c:v>530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PUNPUT'!$T$8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PUNPUT'!$U$6:$AH$6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PUNPUT'!$U$8:$AH$8</c:f>
              <c:numCache>
                <c:formatCode>_-* #\ ##0\ _z_ł_-;\-* #\ ##0\ _z_ł_-;_-* "-"??\ _z_ł_-;_-@_-</c:formatCode>
                <c:ptCount val="14"/>
                <c:pt idx="0">
                  <c:v>3</c:v>
                </c:pt>
                <c:pt idx="1">
                  <c:v>8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7</c:v>
                </c:pt>
                <c:pt idx="11">
                  <c:v>2</c:v>
                </c:pt>
                <c:pt idx="12">
                  <c:v>13</c:v>
                </c:pt>
                <c:pt idx="13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PUNPUT'!$T$9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PUNPUT'!$U$6:$AH$6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PUNPUT'!$U$9:$AH$9</c:f>
              <c:numCache>
                <c:formatCode>_-* #\ ##0\ _z_ł_-;\-* #\ ##0\ _z_ł_-;_-* "-"??\ _z_ł_-;_-@_-</c:formatCode>
                <c:ptCount val="14"/>
                <c:pt idx="0">
                  <c:v>1684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5034</c:v>
                </c:pt>
                <c:pt idx="5">
                  <c:v>3958</c:v>
                </c:pt>
                <c:pt idx="6">
                  <c:v>3165</c:v>
                </c:pt>
                <c:pt idx="7">
                  <c:v>691</c:v>
                </c:pt>
                <c:pt idx="8">
                  <c:v>2473</c:v>
                </c:pt>
                <c:pt idx="9">
                  <c:v>543</c:v>
                </c:pt>
                <c:pt idx="10">
                  <c:v>413</c:v>
                </c:pt>
                <c:pt idx="11">
                  <c:v>1691</c:v>
                </c:pt>
                <c:pt idx="12">
                  <c:v>2666</c:v>
                </c:pt>
                <c:pt idx="13">
                  <c:v>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PUNPUT'!$T$10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PUNPUT'!$U$6:$AH$6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PUNPUT'!$U$10:$AH$10</c:f>
              <c:numCache>
                <c:formatCode>_-* #\ ##0\ _z_ł_-;\-* #\ ##0\ _z_ł_-;_-* "-"??\ _z_ł_-;_-@_-</c:formatCode>
                <c:ptCount val="14"/>
                <c:pt idx="0">
                  <c:v>67</c:v>
                </c:pt>
                <c:pt idx="1">
                  <c:v>288</c:v>
                </c:pt>
                <c:pt idx="2">
                  <c:v>92</c:v>
                </c:pt>
                <c:pt idx="3">
                  <c:v>289</c:v>
                </c:pt>
                <c:pt idx="4">
                  <c:v>532</c:v>
                </c:pt>
                <c:pt idx="5">
                  <c:v>204</c:v>
                </c:pt>
                <c:pt idx="6">
                  <c:v>59</c:v>
                </c:pt>
                <c:pt idx="7">
                  <c:v>64</c:v>
                </c:pt>
                <c:pt idx="8">
                  <c:v>598</c:v>
                </c:pt>
                <c:pt idx="9">
                  <c:v>220</c:v>
                </c:pt>
                <c:pt idx="10">
                  <c:v>17</c:v>
                </c:pt>
                <c:pt idx="11">
                  <c:v>52</c:v>
                </c:pt>
                <c:pt idx="12">
                  <c:v>438</c:v>
                </c:pt>
                <c:pt idx="1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PUNPUT'!$T$11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PUNPUT'!$U$6:$AH$6</c:f>
              <c:strCache>
                <c:ptCount val="1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</c:strCache>
            </c:strRef>
          </c:cat>
          <c:val>
            <c:numRef>
              <c:f>'4. Umowy i Podróżni PUNPUT'!$U$11:$AH$11</c:f>
              <c:numCache>
                <c:formatCode>_-* #\ ##0\ _z_ł_-;\-* #\ ##0\ _z_ł_-;_-* "-"??\ _z_ł_-;_-@_-</c:formatCode>
                <c:ptCount val="14"/>
                <c:pt idx="0">
                  <c:v>1747</c:v>
                </c:pt>
                <c:pt idx="1">
                  <c:v>2004</c:v>
                </c:pt>
                <c:pt idx="2">
                  <c:v>1845</c:v>
                </c:pt>
                <c:pt idx="3">
                  <c:v>5842</c:v>
                </c:pt>
                <c:pt idx="4">
                  <c:v>3004</c:v>
                </c:pt>
                <c:pt idx="5">
                  <c:v>4315</c:v>
                </c:pt>
                <c:pt idx="6">
                  <c:v>2534</c:v>
                </c:pt>
                <c:pt idx="7">
                  <c:v>393</c:v>
                </c:pt>
                <c:pt idx="8">
                  <c:v>1495</c:v>
                </c:pt>
                <c:pt idx="9">
                  <c:v>520</c:v>
                </c:pt>
                <c:pt idx="10">
                  <c:v>584</c:v>
                </c:pt>
                <c:pt idx="11">
                  <c:v>1968</c:v>
                </c:pt>
                <c:pt idx="12">
                  <c:v>6192</c:v>
                </c:pt>
                <c:pt idx="13">
                  <c:v>2473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miesiąc'!$B$35:$M$35</c:f>
              <c:numCache>
                <c:formatCode>_(* #\ ##0.00_);_(* \(#\ 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3.3160491991431504</c:v>
                </c:pt>
                <c:pt idx="5">
                  <c:v>2.9704321270919039</c:v>
                </c:pt>
                <c:pt idx="6">
                  <c:v>2.4469324561818442</c:v>
                </c:pt>
                <c:pt idx="7">
                  <c:v>2.5311909338139711</c:v>
                </c:pt>
                <c:pt idx="8">
                  <c:v>3.017075696386041</c:v>
                </c:pt>
                <c:pt idx="9">
                  <c:v>3.162727291155663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miesiąc'!$B$36:$M$36</c:f>
              <c:numCache>
                <c:formatCode>_(* #\ ##0.00_);_(* \(#\ ##0.00\);_(* "-"??_);_(@_)</c:formatCode>
                <c:ptCount val="12"/>
                <c:pt idx="0">
                  <c:v>2.76909724411269</c:v>
                </c:pt>
                <c:pt idx="1">
                  <c:v>2.9342450192240475</c:v>
                </c:pt>
                <c:pt idx="2">
                  <c:v>3.1563376791198676</c:v>
                </c:pt>
                <c:pt idx="3">
                  <c:v>2.9814118896402979</c:v>
                </c:pt>
                <c:pt idx="4">
                  <c:v>3.242623122251469</c:v>
                </c:pt>
                <c:pt idx="5">
                  <c:v>2.9939362559388596</c:v>
                </c:pt>
                <c:pt idx="6">
                  <c:v>2.5781785952313658</c:v>
                </c:pt>
                <c:pt idx="7">
                  <c:v>2.6325660268997044</c:v>
                </c:pt>
                <c:pt idx="8">
                  <c:v>3.129293376295907</c:v>
                </c:pt>
                <c:pt idx="9">
                  <c:v>3.482184859308302</c:v>
                </c:pt>
                <c:pt idx="10">
                  <c:v>3.4227163270544807</c:v>
                </c:pt>
                <c:pt idx="11">
                  <c:v>3.1111495032205911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miesiąc'!$B$37:$M$37</c:f>
              <c:numCache>
                <c:formatCode>_(* #\ ##0.00_);_(* \(#\ ##0.00\);_(* "-"??_);_(@_)</c:formatCode>
                <c:ptCount val="12"/>
                <c:pt idx="0">
                  <c:v>2.8771061967730405</c:v>
                </c:pt>
                <c:pt idx="1">
                  <c:v>3.0252134562015915</c:v>
                </c:pt>
                <c:pt idx="2">
                  <c:v>3.1356313507445206</c:v>
                </c:pt>
                <c:pt idx="3">
                  <c:v>3.0043585740307051</c:v>
                </c:pt>
                <c:pt idx="4">
                  <c:v>2.9056412750021772</c:v>
                </c:pt>
                <c:pt idx="5">
                  <c:v>2.9749605313406744</c:v>
                </c:pt>
                <c:pt idx="6">
                  <c:v>2.5250127497797767</c:v>
                </c:pt>
                <c:pt idx="7">
                  <c:v>2.6634142499950779</c:v>
                </c:pt>
                <c:pt idx="8">
                  <c:v>3.0892189464628417</c:v>
                </c:pt>
                <c:pt idx="9">
                  <c:v>3.4508076206788036</c:v>
                </c:pt>
                <c:pt idx="10">
                  <c:v>3.1426198495824296</c:v>
                </c:pt>
                <c:pt idx="11">
                  <c:v>2.9676459697108535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v>2020</c:v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miesiąc'!$B$38:$M$38</c:f>
              <c:numCache>
                <c:formatCode>_(* #\ ##0.00_);_(* \(#\ ##0.00\);_(* "-"??_);_(@_)</c:formatCode>
                <c:ptCount val="12"/>
                <c:pt idx="0">
                  <c:v>2.7384144663095036</c:v>
                </c:pt>
                <c:pt idx="1">
                  <c:v>2.8723369924755415</c:v>
                </c:pt>
                <c:pt idx="2">
                  <c:v>2.6657199211045364</c:v>
                </c:pt>
                <c:pt idx="3">
                  <c:v>2.2573470209339774</c:v>
                </c:pt>
                <c:pt idx="4">
                  <c:v>2.5925729442970824</c:v>
                </c:pt>
                <c:pt idx="5">
                  <c:v>2.2470767828179494</c:v>
                </c:pt>
                <c:pt idx="6">
                  <c:v>2.4243402145384789</c:v>
                </c:pt>
                <c:pt idx="7">
                  <c:v>2.5214396073798055</c:v>
                </c:pt>
                <c:pt idx="8">
                  <c:v>2.6679204545454547</c:v>
                </c:pt>
                <c:pt idx="9">
                  <c:v>2.6469253334809322</c:v>
                </c:pt>
                <c:pt idx="10">
                  <c:v>2.441045582199179</c:v>
                </c:pt>
                <c:pt idx="11">
                  <c:v>2.2490198274896382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miesiąc'!$B$39:$M$39</c:f>
              <c:numCache>
                <c:formatCode>_(* #\ ##0.00_);_(* \(#\ ##0.00\);_(* "-"??_);_(@_)</c:formatCode>
                <c:ptCount val="12"/>
                <c:pt idx="0">
                  <c:v>2.0810789194809352</c:v>
                </c:pt>
                <c:pt idx="1">
                  <c:v>2.0469639401686464</c:v>
                </c:pt>
                <c:pt idx="2">
                  <c:v>1.9483597611863646</c:v>
                </c:pt>
                <c:pt idx="3">
                  <c:v>2.0729747982796005</c:v>
                </c:pt>
                <c:pt idx="4">
                  <c:v>2.3501642178046671</c:v>
                </c:pt>
                <c:pt idx="5">
                  <c:v>2.5814718336914901</c:v>
                </c:pt>
                <c:pt idx="6">
                  <c:v>2.5154397186286945</c:v>
                </c:pt>
                <c:pt idx="7">
                  <c:v>2.5881681546354813</c:v>
                </c:pt>
                <c:pt idx="8">
                  <c:v>3.1541116366628583</c:v>
                </c:pt>
                <c:pt idx="9">
                  <c:v>3.6847819804645248</c:v>
                </c:pt>
                <c:pt idx="10">
                  <c:v>3.1372864343302429</c:v>
                </c:pt>
                <c:pt idx="11">
                  <c:v>2.7064101654007242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582706</xdr:colOff>
      <xdr:row>14</xdr:row>
      <xdr:rowOff>131542</xdr:rowOff>
    </xdr:from>
    <xdr:to>
      <xdr:col>7</xdr:col>
      <xdr:colOff>392205</xdr:colOff>
      <xdr:row>38</xdr:row>
      <xdr:rowOff>179292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23</xdr:col>
      <xdr:colOff>430306</xdr:colOff>
      <xdr:row>40</xdr:row>
      <xdr:rowOff>67732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814914</xdr:colOff>
      <xdr:row>19</xdr:row>
      <xdr:rowOff>105835</xdr:rowOff>
    </xdr:from>
    <xdr:to>
      <xdr:col>28</xdr:col>
      <xdr:colOff>43542</xdr:colOff>
      <xdr:row>41</xdr:row>
      <xdr:rowOff>127002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17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74086</xdr:colOff>
      <xdr:row>19</xdr:row>
      <xdr:rowOff>39182</xdr:rowOff>
    </xdr:from>
    <xdr:to>
      <xdr:col>33</xdr:col>
      <xdr:colOff>618067</xdr:colOff>
      <xdr:row>39</xdr:row>
      <xdr:rowOff>106918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432158</xdr:colOff>
      <xdr:row>17</xdr:row>
      <xdr:rowOff>113948</xdr:rowOff>
    </xdr:from>
    <xdr:to>
      <xdr:col>22</xdr:col>
      <xdr:colOff>364726</xdr:colOff>
      <xdr:row>46</xdr:row>
      <xdr:rowOff>7005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85416</xdr:rowOff>
    </xdr:from>
    <xdr:to>
      <xdr:col>11</xdr:col>
      <xdr:colOff>179310</xdr:colOff>
      <xdr:row>45</xdr:row>
      <xdr:rowOff>168973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opLeftCell="A13" zoomScaleNormal="100" workbookViewId="0">
      <selection activeCell="E23" sqref="E23"/>
    </sheetView>
  </sheetViews>
  <sheetFormatPr defaultColWidth="9.140625" defaultRowHeight="15"/>
  <cols>
    <col min="1" max="1" width="9.140625" style="2"/>
    <col min="2" max="2" width="101" style="15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211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topLeftCell="A4" zoomScaleNormal="100" workbookViewId="0">
      <selection activeCell="B24" sqref="B24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83</v>
      </c>
      <c r="C9" s="16"/>
      <c r="D9" s="16"/>
      <c r="E9" s="16"/>
      <c r="F9" s="16"/>
    </row>
    <row r="10" spans="1:6" s="6" customFormat="1" ht="25.5">
      <c r="A10" s="16"/>
      <c r="B10" s="17" t="s">
        <v>84</v>
      </c>
      <c r="C10" s="16"/>
      <c r="D10" s="16"/>
      <c r="E10" s="16"/>
      <c r="F10" s="16"/>
    </row>
    <row r="11" spans="1:6" s="6" customFormat="1" ht="25.5">
      <c r="A11" s="16"/>
      <c r="B11" s="17" t="s">
        <v>85</v>
      </c>
      <c r="C11" s="16"/>
      <c r="D11" s="16"/>
      <c r="E11" s="16"/>
      <c r="F11" s="16"/>
    </row>
    <row r="12" spans="1:6" s="6" customFormat="1" ht="25.5">
      <c r="A12" s="16"/>
      <c r="B12" s="17" t="s">
        <v>82</v>
      </c>
      <c r="C12" s="16"/>
      <c r="D12" s="16"/>
      <c r="E12" s="16"/>
      <c r="F12" s="16"/>
    </row>
    <row r="13" spans="1:6" s="6" customFormat="1" ht="25.5">
      <c r="A13" s="16"/>
      <c r="B13" s="17" t="s">
        <v>81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10" sqref="B10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82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2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2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3" t="s">
        <v>218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2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87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4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5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6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5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2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5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5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5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5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5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5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5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5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5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5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5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5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5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84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84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85" zoomScaleNormal="85" workbookViewId="0">
      <selection activeCell="C8" sqref="C8:F12"/>
    </sheetView>
  </sheetViews>
  <sheetFormatPr defaultColWidth="9.140625" defaultRowHeight="15"/>
  <cols>
    <col min="1" max="1" width="9.140625" style="25"/>
    <col min="2" max="2" width="12.140625" style="25" customWidth="1"/>
    <col min="3" max="6" width="25.7109375" style="25" customWidth="1"/>
    <col min="7" max="7" width="9.140625" style="25" customWidth="1"/>
    <col min="8" max="21" width="9.140625" style="25"/>
    <col min="22" max="23" width="9.28515625" style="25" customWidth="1"/>
    <col min="24" max="16384" width="9.140625" style="25"/>
  </cols>
  <sheetData>
    <row r="2" spans="2:10">
      <c r="B2" s="24" t="s">
        <v>5</v>
      </c>
      <c r="J2" s="109"/>
    </row>
    <row r="4" spans="2:10">
      <c r="B4" s="26" t="s">
        <v>105</v>
      </c>
    </row>
    <row r="5" spans="2:10">
      <c r="B5" s="26"/>
    </row>
    <row r="6" spans="2:10">
      <c r="C6" s="175" t="s">
        <v>47</v>
      </c>
      <c r="D6" s="177" t="s">
        <v>48</v>
      </c>
      <c r="E6" s="177" t="s">
        <v>49</v>
      </c>
      <c r="F6" s="179" t="s">
        <v>50</v>
      </c>
    </row>
    <row r="7" spans="2:10">
      <c r="C7" s="176"/>
      <c r="D7" s="178"/>
      <c r="E7" s="178"/>
      <c r="F7" s="180"/>
    </row>
    <row r="8" spans="2:10">
      <c r="B8" s="34">
        <v>2017</v>
      </c>
      <c r="C8" s="76">
        <v>11169</v>
      </c>
      <c r="D8" s="76">
        <v>11565</v>
      </c>
      <c r="E8" s="76">
        <v>11650</v>
      </c>
      <c r="F8" s="79">
        <v>11556</v>
      </c>
      <c r="G8" s="36"/>
      <c r="H8" s="37"/>
    </row>
    <row r="9" spans="2:10">
      <c r="B9" s="34">
        <v>2018</v>
      </c>
      <c r="C9" s="79">
        <v>11628</v>
      </c>
      <c r="D9" s="33">
        <v>12067</v>
      </c>
      <c r="E9" s="33">
        <v>12182</v>
      </c>
      <c r="F9" s="35">
        <v>12054</v>
      </c>
    </row>
    <row r="10" spans="2:10">
      <c r="B10" s="34">
        <v>2019</v>
      </c>
      <c r="C10" s="79">
        <v>12185</v>
      </c>
      <c r="D10" s="33">
        <v>12349</v>
      </c>
      <c r="E10" s="33">
        <v>12350</v>
      </c>
      <c r="F10" s="35">
        <v>12126</v>
      </c>
    </row>
    <row r="11" spans="2:10">
      <c r="B11" s="115">
        <v>2020</v>
      </c>
      <c r="C11" s="79">
        <v>11945</v>
      </c>
      <c r="D11" s="33">
        <v>11159</v>
      </c>
      <c r="E11" s="33">
        <v>11024</v>
      </c>
      <c r="F11" s="35">
        <v>10543</v>
      </c>
      <c r="G11" s="37"/>
    </row>
    <row r="12" spans="2:10">
      <c r="B12" s="141">
        <v>2021</v>
      </c>
      <c r="C12" s="79">
        <v>10154</v>
      </c>
      <c r="D12" s="33">
        <v>10211</v>
      </c>
      <c r="E12" s="33">
        <v>10257</v>
      </c>
      <c r="F12" s="35">
        <v>8118</v>
      </c>
    </row>
    <row r="14" spans="2:10">
      <c r="B14" s="26" t="s">
        <v>106</v>
      </c>
    </row>
    <row r="15" spans="2:10" s="30" customFormat="1">
      <c r="B15" s="30" t="s">
        <v>199</v>
      </c>
      <c r="C15" s="148">
        <v>1</v>
      </c>
      <c r="D15" s="149">
        <f t="shared" ref="D15:F17" si="0">D9/C9</f>
        <v>1.0377536979704163</v>
      </c>
      <c r="E15" s="149">
        <f t="shared" si="0"/>
        <v>1.009530123477252</v>
      </c>
      <c r="F15" s="149">
        <f t="shared" si="0"/>
        <v>0.9894926941388934</v>
      </c>
    </row>
    <row r="16" spans="2:10" s="30" customFormat="1">
      <c r="B16" s="38" t="s">
        <v>107</v>
      </c>
      <c r="C16" s="148">
        <v>1</v>
      </c>
      <c r="D16" s="148">
        <f t="shared" si="0"/>
        <v>1.0134591711120229</v>
      </c>
      <c r="E16" s="148">
        <f t="shared" si="0"/>
        <v>1.0000809782168596</v>
      </c>
      <c r="F16" s="148">
        <f t="shared" si="0"/>
        <v>0.98186234817813767</v>
      </c>
    </row>
    <row r="17" spans="2:16" s="30" customFormat="1">
      <c r="B17" s="30" t="s">
        <v>200</v>
      </c>
      <c r="C17" s="148">
        <v>1</v>
      </c>
      <c r="D17" s="149">
        <f t="shared" si="0"/>
        <v>0.93419840937630805</v>
      </c>
      <c r="E17" s="149">
        <f t="shared" si="0"/>
        <v>0.98790214176897573</v>
      </c>
      <c r="F17" s="149">
        <f t="shared" si="0"/>
        <v>0.95636792452830188</v>
      </c>
    </row>
    <row r="18" spans="2:16">
      <c r="G18" s="32"/>
      <c r="H18" s="32"/>
      <c r="I18" s="39"/>
      <c r="J18" s="39"/>
      <c r="K18" s="39"/>
      <c r="L18" s="39"/>
      <c r="M18" s="39"/>
      <c r="N18" s="39"/>
      <c r="O18" s="32"/>
      <c r="P18" s="32"/>
    </row>
    <row r="19" spans="2:16">
      <c r="G19" s="32"/>
      <c r="H19" s="30"/>
      <c r="I19" s="27"/>
      <c r="J19" s="27"/>
      <c r="K19" s="27"/>
      <c r="L19" s="27"/>
      <c r="M19" s="27"/>
      <c r="N19" s="27"/>
      <c r="O19" s="30"/>
      <c r="P19" s="32"/>
    </row>
    <row r="20" spans="2:16">
      <c r="G20" s="32"/>
      <c r="H20" s="30"/>
      <c r="I20" s="27"/>
      <c r="J20" s="27"/>
      <c r="K20" s="27"/>
      <c r="L20" s="27"/>
      <c r="M20" s="27"/>
      <c r="N20" s="27"/>
      <c r="O20" s="30"/>
      <c r="P20" s="32"/>
    </row>
    <row r="21" spans="2:16">
      <c r="G21" s="32"/>
      <c r="H21" s="30"/>
      <c r="I21" s="28" t="s">
        <v>9</v>
      </c>
      <c r="J21" s="28" t="s">
        <v>10</v>
      </c>
      <c r="K21" s="28" t="s">
        <v>11</v>
      </c>
      <c r="L21" s="28" t="s">
        <v>12</v>
      </c>
      <c r="M21" s="28" t="s">
        <v>25</v>
      </c>
      <c r="N21" s="27"/>
      <c r="O21" s="30"/>
      <c r="P21" s="32"/>
    </row>
    <row r="22" spans="2:16">
      <c r="G22" s="32"/>
      <c r="H22" s="30"/>
      <c r="I22" s="27">
        <v>10981</v>
      </c>
      <c r="J22" s="27">
        <v>11174</v>
      </c>
      <c r="K22" s="27">
        <v>11123</v>
      </c>
      <c r="L22" s="27">
        <v>10900</v>
      </c>
      <c r="M22" s="27">
        <v>10670</v>
      </c>
      <c r="N22" s="27"/>
      <c r="O22" s="30"/>
      <c r="P22" s="32"/>
    </row>
    <row r="23" spans="2:16">
      <c r="G23" s="32"/>
      <c r="H23" s="30"/>
      <c r="I23" s="27"/>
      <c r="J23" s="27" t="str">
        <f>CONCATENATE(J21,"/",I21)</f>
        <v>Q2 2017/Q1 2017</v>
      </c>
      <c r="K23" s="27" t="str">
        <f>CONCATENATE(K21,"/",J21)</f>
        <v>Q3 2017/Q2 2017</v>
      </c>
      <c r="L23" s="27" t="str">
        <f>CONCATENATE(L21,"/",K21)</f>
        <v>Q4 2017/Q3 2017</v>
      </c>
      <c r="M23" s="27" t="str">
        <f>CONCATENATE(M21,"/",L21)</f>
        <v>Q1 2018/Q4 2017</v>
      </c>
      <c r="N23" s="27"/>
      <c r="O23" s="30"/>
      <c r="P23" s="32"/>
    </row>
    <row r="24" spans="2:16">
      <c r="G24" s="32"/>
      <c r="H24" s="30"/>
      <c r="I24" s="29">
        <v>1</v>
      </c>
      <c r="J24" s="31">
        <f>J22/I22</f>
        <v>1.0175758127675074</v>
      </c>
      <c r="K24" s="31">
        <f>K22/J22</f>
        <v>0.99543583318417761</v>
      </c>
      <c r="L24" s="31">
        <f>L22/K22</f>
        <v>0.97995145194641731</v>
      </c>
      <c r="M24" s="31">
        <f>M22/L22</f>
        <v>0.97889908256880731</v>
      </c>
      <c r="N24" s="27"/>
      <c r="O24" s="30"/>
      <c r="P24" s="32"/>
    </row>
    <row r="25" spans="2:16">
      <c r="G25" s="32"/>
      <c r="H25" s="30"/>
      <c r="I25" s="27">
        <f>I22/4*3</f>
        <v>8235.75</v>
      </c>
      <c r="J25" s="27">
        <f>J22/4*3</f>
        <v>8380.5</v>
      </c>
      <c r="K25" s="27">
        <f>K22/4*3</f>
        <v>8342.25</v>
      </c>
      <c r="L25" s="27">
        <f>L22/4*3</f>
        <v>8175</v>
      </c>
      <c r="M25" s="27">
        <f>M22/4*3</f>
        <v>8002.5</v>
      </c>
      <c r="N25" s="27"/>
      <c r="O25" s="30"/>
      <c r="P25" s="32"/>
    </row>
    <row r="26" spans="2:16">
      <c r="G26" s="32"/>
      <c r="H26" s="30"/>
      <c r="I26" s="27"/>
      <c r="J26" s="27"/>
      <c r="K26" s="27"/>
      <c r="L26" s="27"/>
      <c r="M26" s="27"/>
      <c r="N26" s="27"/>
      <c r="O26" s="30"/>
      <c r="P26" s="32"/>
    </row>
    <row r="27" spans="2:16">
      <c r="G27" s="32"/>
      <c r="H27" s="30"/>
      <c r="I27" s="27"/>
      <c r="J27" s="27"/>
      <c r="K27" s="27"/>
      <c r="L27" s="27"/>
      <c r="M27" s="27"/>
      <c r="N27" s="27"/>
      <c r="O27" s="30"/>
      <c r="P27" s="32"/>
    </row>
    <row r="28" spans="2:16">
      <c r="G28" s="32"/>
      <c r="H28" s="30"/>
      <c r="I28" s="27"/>
      <c r="J28" s="27"/>
      <c r="K28" s="27"/>
      <c r="L28" s="27"/>
      <c r="M28" s="27"/>
      <c r="N28" s="27"/>
      <c r="O28" s="30"/>
      <c r="P28" s="32"/>
    </row>
    <row r="29" spans="2:16">
      <c r="G29" s="32"/>
      <c r="H29" s="30"/>
      <c r="I29" s="27"/>
      <c r="J29" s="27"/>
      <c r="K29" s="27"/>
      <c r="L29" s="27"/>
      <c r="M29" s="27"/>
      <c r="N29" s="27"/>
      <c r="O29" s="30"/>
      <c r="P29" s="32"/>
    </row>
    <row r="30" spans="2:16">
      <c r="G30" s="32"/>
      <c r="H30" s="30"/>
      <c r="I30" s="27"/>
      <c r="J30" s="27"/>
      <c r="K30" s="27"/>
      <c r="L30" s="27"/>
      <c r="M30" s="27"/>
      <c r="N30" s="27"/>
      <c r="O30" s="30"/>
      <c r="P30" s="32"/>
    </row>
    <row r="31" spans="2:16">
      <c r="G31" s="32"/>
      <c r="H31" s="32"/>
      <c r="I31" s="39"/>
      <c r="J31" s="39"/>
      <c r="K31" s="39"/>
      <c r="L31" s="39"/>
      <c r="M31" s="39"/>
      <c r="N31" s="39"/>
      <c r="O31" s="32"/>
      <c r="P31" s="32"/>
    </row>
    <row r="32" spans="2:16"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7:16">
      <c r="G33" s="32"/>
      <c r="H33" s="32"/>
      <c r="I33" s="32"/>
      <c r="J33" s="32"/>
      <c r="K33" s="32"/>
      <c r="L33" s="32"/>
      <c r="M33" s="32"/>
      <c r="N33" s="32"/>
      <c r="O33" s="32"/>
      <c r="P33" s="32"/>
    </row>
  </sheetData>
  <sheetProtection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9"/>
  <sheetViews>
    <sheetView showGridLines="0" zoomScale="70" zoomScaleNormal="70" workbookViewId="0">
      <selection activeCell="O10" sqref="O10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4" width="11.28515625" style="8" customWidth="1"/>
    <col min="25" max="25" width="12.42578125" style="8" bestFit="1" customWidth="1"/>
    <col min="26" max="26" width="10.7109375" style="8" bestFit="1" customWidth="1"/>
    <col min="27" max="27" width="10.7109375" style="8" customWidth="1"/>
    <col min="28" max="28" width="12.42578125" style="8" bestFit="1" customWidth="1"/>
    <col min="29" max="29" width="12.140625" style="8" bestFit="1" customWidth="1"/>
    <col min="30" max="16384" width="9.140625" style="8"/>
  </cols>
  <sheetData>
    <row r="1" spans="2:34">
      <c r="AG1" s="145"/>
    </row>
    <row r="2" spans="2:34">
      <c r="B2" s="24" t="s">
        <v>5</v>
      </c>
      <c r="H2" s="103"/>
      <c r="M2" s="9" t="s">
        <v>78</v>
      </c>
      <c r="Q2" s="103"/>
      <c r="U2" s="103"/>
      <c r="Y2" s="103"/>
      <c r="AB2" s="103"/>
      <c r="AF2" s="145"/>
      <c r="AG2" s="145"/>
      <c r="AH2" s="145"/>
    </row>
    <row r="3" spans="2:34">
      <c r="Q3" s="103"/>
      <c r="R3" s="103"/>
      <c r="U3" s="103"/>
      <c r="Y3" s="103"/>
      <c r="AB3" s="103"/>
      <c r="AF3" s="145"/>
      <c r="AG3" s="145"/>
      <c r="AH3" s="145"/>
    </row>
    <row r="4" spans="2:34" ht="15.75" thickBot="1">
      <c r="B4" s="9" t="s">
        <v>80</v>
      </c>
      <c r="N4" s="1"/>
      <c r="O4" s="46" t="s">
        <v>65</v>
      </c>
      <c r="P4" s="93" t="s">
        <v>101</v>
      </c>
      <c r="Q4" s="95" t="s">
        <v>108</v>
      </c>
      <c r="R4" s="100" t="s">
        <v>130</v>
      </c>
      <c r="S4" s="101" t="s">
        <v>134</v>
      </c>
      <c r="T4" s="111" t="s">
        <v>158</v>
      </c>
      <c r="U4" s="113" t="s">
        <v>167</v>
      </c>
      <c r="V4" s="132" t="s">
        <v>168</v>
      </c>
      <c r="W4" s="135" t="s">
        <v>179</v>
      </c>
      <c r="X4" s="139" t="s">
        <v>192</v>
      </c>
      <c r="Y4" s="140" t="s">
        <v>193</v>
      </c>
      <c r="Z4" s="153" t="s">
        <v>201</v>
      </c>
      <c r="AA4" s="162" t="s">
        <v>204</v>
      </c>
      <c r="AB4" s="150" t="s">
        <v>212</v>
      </c>
      <c r="AC4" s="77"/>
      <c r="AD4" s="77"/>
      <c r="AE4" s="145"/>
      <c r="AF4" s="145"/>
      <c r="AG4" s="145"/>
      <c r="AH4" s="145"/>
    </row>
    <row r="5" spans="2:34">
      <c r="D5" s="161"/>
      <c r="I5" s="157"/>
      <c r="M5" s="188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285871</v>
      </c>
      <c r="S5" s="18">
        <v>435692</v>
      </c>
      <c r="T5" s="18">
        <v>231759</v>
      </c>
      <c r="U5" s="18">
        <v>207268</v>
      </c>
      <c r="V5" s="18">
        <v>64748</v>
      </c>
      <c r="W5" s="18">
        <v>186166</v>
      </c>
      <c r="X5" s="18">
        <v>47442</v>
      </c>
      <c r="Y5" s="18">
        <v>86121</v>
      </c>
      <c r="Z5" s="18">
        <v>269622</v>
      </c>
      <c r="AA5" s="18">
        <v>334126</v>
      </c>
      <c r="AB5" s="18">
        <v>161330</v>
      </c>
      <c r="AC5" s="155"/>
      <c r="AD5" s="77"/>
      <c r="AE5" s="145"/>
      <c r="AF5" s="145"/>
      <c r="AG5" s="145"/>
      <c r="AH5" s="145"/>
    </row>
    <row r="6" spans="2:34">
      <c r="C6" s="1"/>
      <c r="D6" s="186" t="s">
        <v>9</v>
      </c>
      <c r="E6" s="186" t="s">
        <v>10</v>
      </c>
      <c r="F6" s="186" t="s">
        <v>11</v>
      </c>
      <c r="G6" s="186" t="s">
        <v>12</v>
      </c>
      <c r="H6" s="186" t="s">
        <v>25</v>
      </c>
      <c r="I6" s="186" t="s">
        <v>73</v>
      </c>
      <c r="M6" s="188"/>
      <c r="N6" s="10" t="s">
        <v>14</v>
      </c>
      <c r="O6" s="19">
        <v>18439</v>
      </c>
      <c r="P6" s="19">
        <v>23737</v>
      </c>
      <c r="Q6" s="19">
        <v>31802</v>
      </c>
      <c r="R6" s="19">
        <v>23340</v>
      </c>
      <c r="S6" s="19">
        <v>26838</v>
      </c>
      <c r="T6" s="19">
        <v>32706</v>
      </c>
      <c r="U6" s="19">
        <v>23122</v>
      </c>
      <c r="V6" s="19">
        <v>3252</v>
      </c>
      <c r="W6" s="19">
        <v>5381</v>
      </c>
      <c r="X6" s="19">
        <v>4284</v>
      </c>
      <c r="Y6" s="19">
        <v>8189</v>
      </c>
      <c r="Z6" s="19">
        <v>12818</v>
      </c>
      <c r="AA6" s="19">
        <v>15772</v>
      </c>
      <c r="AB6" s="19">
        <v>18234</v>
      </c>
      <c r="AC6" s="77"/>
      <c r="AD6" s="77"/>
      <c r="AE6" s="145"/>
      <c r="AF6" s="145"/>
      <c r="AG6" s="145"/>
      <c r="AH6" s="145"/>
    </row>
    <row r="7" spans="2:34" ht="15" customHeight="1" thickBot="1">
      <c r="C7" s="1"/>
      <c r="D7" s="187"/>
      <c r="E7" s="187"/>
      <c r="F7" s="187"/>
      <c r="G7" s="187"/>
      <c r="H7" s="187"/>
      <c r="I7" s="187"/>
      <c r="M7" s="188"/>
      <c r="N7" s="10" t="s">
        <v>15</v>
      </c>
      <c r="O7" s="19">
        <v>1041</v>
      </c>
      <c r="P7" s="19">
        <v>1267</v>
      </c>
      <c r="Q7" s="19">
        <v>1853</v>
      </c>
      <c r="R7" s="19">
        <v>1155</v>
      </c>
      <c r="S7" s="19">
        <v>1675</v>
      </c>
      <c r="T7" s="19">
        <v>1481</v>
      </c>
      <c r="U7" s="19">
        <v>993</v>
      </c>
      <c r="V7" s="19">
        <v>187</v>
      </c>
      <c r="W7" s="19">
        <v>297</v>
      </c>
      <c r="X7" s="19">
        <v>436</v>
      </c>
      <c r="Y7" s="19">
        <v>677</v>
      </c>
      <c r="Z7" s="19">
        <v>661</v>
      </c>
      <c r="AA7" s="19">
        <v>738</v>
      </c>
      <c r="AB7" s="19">
        <v>1010</v>
      </c>
      <c r="AC7" s="77"/>
      <c r="AD7" s="77"/>
      <c r="AE7" s="145"/>
      <c r="AF7" s="145"/>
      <c r="AG7" s="145"/>
      <c r="AH7" s="145"/>
    </row>
    <row r="8" spans="2:34">
      <c r="B8" s="183" t="s">
        <v>24</v>
      </c>
      <c r="C8" s="10" t="s">
        <v>13</v>
      </c>
      <c r="D8" s="61">
        <v>174061</v>
      </c>
      <c r="E8" s="62">
        <v>215929</v>
      </c>
      <c r="F8" s="61">
        <v>307370</v>
      </c>
      <c r="G8" s="60">
        <v>209618</v>
      </c>
      <c r="H8" s="18">
        <v>259498</v>
      </c>
      <c r="I8" s="60">
        <v>291188</v>
      </c>
      <c r="M8" s="188"/>
      <c r="N8" s="10" t="s">
        <v>16</v>
      </c>
      <c r="O8" s="19">
        <v>71490</v>
      </c>
      <c r="P8" s="19">
        <v>61077</v>
      </c>
      <c r="Q8" s="19">
        <v>98846</v>
      </c>
      <c r="R8" s="19">
        <v>86732</v>
      </c>
      <c r="S8" s="19">
        <v>75789</v>
      </c>
      <c r="T8" s="19">
        <v>68004</v>
      </c>
      <c r="U8" s="19">
        <v>66151</v>
      </c>
      <c r="V8" s="19">
        <v>7101</v>
      </c>
      <c r="W8" s="19">
        <v>24748</v>
      </c>
      <c r="X8" s="19">
        <v>7812</v>
      </c>
      <c r="Y8" s="19">
        <v>12112</v>
      </c>
      <c r="Z8" s="19">
        <v>36262</v>
      </c>
      <c r="AA8" s="19">
        <v>54320</v>
      </c>
      <c r="AB8" s="19">
        <v>28509</v>
      </c>
      <c r="AC8" s="77"/>
      <c r="AD8" s="77"/>
      <c r="AE8" s="145"/>
      <c r="AF8" s="145"/>
      <c r="AG8" s="145"/>
      <c r="AH8" s="145"/>
    </row>
    <row r="9" spans="2:34">
      <c r="B9" s="184"/>
      <c r="C9" s="10" t="s">
        <v>14</v>
      </c>
      <c r="D9" s="58">
        <v>18086</v>
      </c>
      <c r="E9" s="59">
        <v>13965</v>
      </c>
      <c r="F9" s="58">
        <v>15094</v>
      </c>
      <c r="G9" s="57">
        <v>21000</v>
      </c>
      <c r="H9" s="19">
        <v>26704</v>
      </c>
      <c r="I9" s="57">
        <v>19622</v>
      </c>
      <c r="K9" s="77"/>
      <c r="M9" s="188"/>
      <c r="N9" s="10" t="s">
        <v>63</v>
      </c>
      <c r="O9" s="47">
        <v>5542</v>
      </c>
      <c r="P9" s="47">
        <v>8145</v>
      </c>
      <c r="Q9" s="47">
        <v>7278</v>
      </c>
      <c r="R9" s="47">
        <v>3424</v>
      </c>
      <c r="S9" s="47">
        <v>7508</v>
      </c>
      <c r="T9" s="47">
        <v>9870</v>
      </c>
      <c r="U9" s="47">
        <v>5541</v>
      </c>
      <c r="V9" s="47">
        <v>679</v>
      </c>
      <c r="W9" s="47">
        <v>4701</v>
      </c>
      <c r="X9" s="47">
        <v>2897</v>
      </c>
      <c r="Y9" s="47">
        <v>6619</v>
      </c>
      <c r="Z9" s="47">
        <v>4224</v>
      </c>
      <c r="AA9" s="47">
        <v>8240</v>
      </c>
      <c r="AB9" s="47">
        <v>9627</v>
      </c>
      <c r="AC9" s="77"/>
      <c r="AD9" s="77"/>
      <c r="AE9" s="145"/>
      <c r="AF9" s="145"/>
      <c r="AG9" s="145"/>
      <c r="AH9" s="145"/>
    </row>
    <row r="10" spans="2:34">
      <c r="B10" s="184"/>
      <c r="C10" s="10" t="s">
        <v>15</v>
      </c>
      <c r="D10" s="58">
        <v>100022</v>
      </c>
      <c r="E10" s="59">
        <v>88263</v>
      </c>
      <c r="F10" s="58">
        <v>83575</v>
      </c>
      <c r="G10" s="57">
        <v>66859</v>
      </c>
      <c r="H10" s="19">
        <v>102221</v>
      </c>
      <c r="I10" s="57">
        <v>89514</v>
      </c>
      <c r="K10" s="77"/>
      <c r="M10" s="188"/>
      <c r="N10" s="10" t="s">
        <v>64</v>
      </c>
      <c r="O10" s="47">
        <v>241648</v>
      </c>
      <c r="P10" s="47">
        <v>181520</v>
      </c>
      <c r="Q10" s="47">
        <v>241307</v>
      </c>
      <c r="R10" s="47">
        <v>323857</v>
      </c>
      <c r="S10" s="47">
        <v>244957</v>
      </c>
      <c r="T10" s="47">
        <v>177562</v>
      </c>
      <c r="U10" s="47">
        <v>181125</v>
      </c>
      <c r="V10" s="47">
        <v>61358</v>
      </c>
      <c r="W10" s="47">
        <v>118785</v>
      </c>
      <c r="X10" s="47">
        <v>31307</v>
      </c>
      <c r="Y10" s="47">
        <v>84381</v>
      </c>
      <c r="Z10" s="47">
        <v>169289</v>
      </c>
      <c r="AA10" s="47">
        <v>286153</v>
      </c>
      <c r="AB10" s="47">
        <v>64273</v>
      </c>
      <c r="AC10" s="77"/>
      <c r="AD10" s="77"/>
      <c r="AE10" s="77"/>
      <c r="AF10" s="145"/>
      <c r="AG10" s="145"/>
      <c r="AH10" s="145"/>
    </row>
    <row r="11" spans="2:34">
      <c r="B11" s="185"/>
      <c r="C11" s="10" t="s">
        <v>16</v>
      </c>
      <c r="D11" s="58">
        <v>231871</v>
      </c>
      <c r="E11" s="59">
        <v>320266</v>
      </c>
      <c r="F11" s="58">
        <v>312708</v>
      </c>
      <c r="G11" s="57">
        <v>235482</v>
      </c>
      <c r="H11" s="19">
        <v>281462</v>
      </c>
      <c r="I11" s="57">
        <v>368378</v>
      </c>
      <c r="K11" s="77"/>
      <c r="M11" s="188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12517</v>
      </c>
      <c r="T11" s="20">
        <v>9360</v>
      </c>
      <c r="U11" s="20">
        <v>61326</v>
      </c>
      <c r="V11" s="20">
        <v>196949</v>
      </c>
      <c r="W11" s="20">
        <v>103009</v>
      </c>
      <c r="X11" s="20">
        <v>17952</v>
      </c>
      <c r="Y11" s="20">
        <v>25692</v>
      </c>
      <c r="Z11" s="20">
        <v>56095</v>
      </c>
      <c r="AA11" s="20">
        <v>27266</v>
      </c>
      <c r="AB11" s="20">
        <v>8535</v>
      </c>
      <c r="AC11" s="77"/>
      <c r="AD11" s="77"/>
      <c r="AE11" s="77"/>
      <c r="AF11" s="145"/>
      <c r="AG11" s="145"/>
      <c r="AH11" s="145"/>
    </row>
    <row r="12" spans="2:34">
      <c r="B12" s="181" t="s">
        <v>23</v>
      </c>
      <c r="C12" s="10" t="s">
        <v>13</v>
      </c>
      <c r="D12" s="55">
        <v>3389</v>
      </c>
      <c r="E12" s="56">
        <v>9352</v>
      </c>
      <c r="F12" s="55">
        <v>7817</v>
      </c>
      <c r="G12" s="54">
        <v>6555</v>
      </c>
      <c r="H12" s="20">
        <v>9823</v>
      </c>
      <c r="I12" s="54">
        <v>20570</v>
      </c>
      <c r="M12" s="188"/>
      <c r="N12" s="10" t="s">
        <v>14</v>
      </c>
      <c r="O12" s="21">
        <v>1726</v>
      </c>
      <c r="P12" s="21">
        <v>1799</v>
      </c>
      <c r="Q12" s="21">
        <v>2291</v>
      </c>
      <c r="R12" s="21">
        <v>2144</v>
      </c>
      <c r="S12" s="21">
        <v>2527</v>
      </c>
      <c r="T12" s="21">
        <v>2509</v>
      </c>
      <c r="U12" s="21">
        <v>9434</v>
      </c>
      <c r="V12" s="21">
        <v>10148</v>
      </c>
      <c r="W12" s="21">
        <v>8886</v>
      </c>
      <c r="X12" s="21">
        <v>3423</v>
      </c>
      <c r="Y12" s="21">
        <v>3183</v>
      </c>
      <c r="Z12" s="21">
        <v>3629</v>
      </c>
      <c r="AA12" s="21">
        <v>3444</v>
      </c>
      <c r="AB12" s="21">
        <v>2768</v>
      </c>
      <c r="AC12" s="77"/>
      <c r="AD12" s="77"/>
      <c r="AE12" s="77"/>
      <c r="AF12" s="145"/>
      <c r="AG12" s="145"/>
      <c r="AH12" s="145"/>
    </row>
    <row r="13" spans="2:34" ht="15" customHeight="1">
      <c r="B13" s="182"/>
      <c r="C13" s="10" t="s">
        <v>14</v>
      </c>
      <c r="D13" s="52">
        <v>652</v>
      </c>
      <c r="E13" s="53">
        <v>981</v>
      </c>
      <c r="F13" s="52">
        <v>1191</v>
      </c>
      <c r="G13" s="51">
        <v>1024</v>
      </c>
      <c r="H13" s="21">
        <v>1658</v>
      </c>
      <c r="I13" s="51">
        <v>1763</v>
      </c>
      <c r="M13" s="188"/>
      <c r="N13" s="10" t="s">
        <v>15</v>
      </c>
      <c r="O13" s="21">
        <v>13</v>
      </c>
      <c r="P13" s="21">
        <v>33</v>
      </c>
      <c r="Q13" s="21">
        <v>40</v>
      </c>
      <c r="R13" s="21">
        <v>55</v>
      </c>
      <c r="S13" s="21">
        <v>52</v>
      </c>
      <c r="T13" s="21">
        <v>91</v>
      </c>
      <c r="U13" s="21">
        <v>219</v>
      </c>
      <c r="V13" s="21">
        <v>222</v>
      </c>
      <c r="W13" s="21">
        <v>342</v>
      </c>
      <c r="X13" s="21">
        <v>121</v>
      </c>
      <c r="Y13" s="21">
        <v>147</v>
      </c>
      <c r="Z13" s="21">
        <v>68</v>
      </c>
      <c r="AA13" s="21">
        <v>104</v>
      </c>
      <c r="AB13" s="21">
        <v>132</v>
      </c>
      <c r="AF13" s="145"/>
      <c r="AG13" s="145"/>
      <c r="AH13" s="145"/>
    </row>
    <row r="14" spans="2:34">
      <c r="B14" s="182"/>
      <c r="C14" s="10" t="s">
        <v>15</v>
      </c>
      <c r="D14" s="52">
        <v>2585</v>
      </c>
      <c r="E14" s="53">
        <v>7155</v>
      </c>
      <c r="F14" s="52">
        <v>5005</v>
      </c>
      <c r="G14" s="51">
        <v>1850</v>
      </c>
      <c r="H14" s="21">
        <v>3986</v>
      </c>
      <c r="I14" s="51">
        <v>8285</v>
      </c>
      <c r="M14" s="188"/>
      <c r="N14" s="10" t="s">
        <v>16</v>
      </c>
      <c r="O14" s="21">
        <v>6107</v>
      </c>
      <c r="P14" s="21">
        <v>2267</v>
      </c>
      <c r="Q14" s="21">
        <v>5672</v>
      </c>
      <c r="R14" s="21">
        <v>9178</v>
      </c>
      <c r="S14" s="21">
        <v>7234</v>
      </c>
      <c r="T14" s="21">
        <v>2280</v>
      </c>
      <c r="U14" s="21">
        <v>20508</v>
      </c>
      <c r="V14" s="21">
        <v>22576</v>
      </c>
      <c r="W14" s="21">
        <v>18015</v>
      </c>
      <c r="X14" s="21">
        <v>10778</v>
      </c>
      <c r="Y14" s="21">
        <v>6327</v>
      </c>
      <c r="Z14" s="21">
        <v>8985</v>
      </c>
      <c r="AA14" s="21">
        <v>6204</v>
      </c>
      <c r="AB14" s="21">
        <v>2065</v>
      </c>
      <c r="AF14" s="145"/>
      <c r="AG14" s="145"/>
      <c r="AH14" s="145"/>
    </row>
    <row r="15" spans="2:34" ht="15.75" thickBot="1">
      <c r="B15" s="182"/>
      <c r="C15" s="10" t="s">
        <v>16</v>
      </c>
      <c r="D15" s="49">
        <v>4128</v>
      </c>
      <c r="E15" s="50">
        <v>9808</v>
      </c>
      <c r="F15" s="49">
        <v>10160</v>
      </c>
      <c r="G15" s="48">
        <v>4025</v>
      </c>
      <c r="H15" s="22">
        <v>5105</v>
      </c>
      <c r="I15" s="48">
        <v>20961</v>
      </c>
      <c r="L15" s="103"/>
      <c r="M15" s="188"/>
      <c r="N15" s="10" t="s">
        <v>63</v>
      </c>
      <c r="O15" s="21">
        <v>71</v>
      </c>
      <c r="P15" s="21">
        <v>183</v>
      </c>
      <c r="Q15" s="21">
        <v>191</v>
      </c>
      <c r="R15" s="21">
        <v>77</v>
      </c>
      <c r="S15" s="21">
        <v>143</v>
      </c>
      <c r="T15" s="21">
        <v>260</v>
      </c>
      <c r="U15" s="21">
        <v>2483</v>
      </c>
      <c r="V15" s="21">
        <v>838</v>
      </c>
      <c r="W15" s="21">
        <v>741</v>
      </c>
      <c r="X15" s="21">
        <v>1243</v>
      </c>
      <c r="Y15" s="21">
        <v>2711</v>
      </c>
      <c r="Z15" s="21">
        <v>549</v>
      </c>
      <c r="AA15" s="21">
        <v>286</v>
      </c>
      <c r="AB15" s="21">
        <v>396</v>
      </c>
      <c r="AF15" s="145"/>
      <c r="AG15" s="145"/>
      <c r="AH15" s="145"/>
    </row>
    <row r="16" spans="2:34" ht="15.75" thickBot="1">
      <c r="M16" s="188"/>
      <c r="N16" s="10" t="s">
        <v>64</v>
      </c>
      <c r="O16" s="22">
        <v>7221</v>
      </c>
      <c r="P16" s="22">
        <v>4118</v>
      </c>
      <c r="Q16" s="22">
        <v>4768</v>
      </c>
      <c r="R16" s="22">
        <v>8637</v>
      </c>
      <c r="S16" s="22">
        <v>7228</v>
      </c>
      <c r="T16" s="22">
        <v>3753</v>
      </c>
      <c r="U16" s="22">
        <v>10476</v>
      </c>
      <c r="V16" s="22">
        <v>27058</v>
      </c>
      <c r="W16" s="22">
        <v>14769</v>
      </c>
      <c r="X16" s="22">
        <v>12031</v>
      </c>
      <c r="Y16" s="22">
        <v>4500</v>
      </c>
      <c r="Z16" s="22">
        <v>6680</v>
      </c>
      <c r="AA16" s="22">
        <v>6032</v>
      </c>
      <c r="AB16" s="22">
        <v>2637</v>
      </c>
      <c r="AF16" s="145"/>
      <c r="AG16" s="145"/>
      <c r="AH16" s="145"/>
    </row>
    <row r="17" spans="1:34">
      <c r="AF17" s="145"/>
      <c r="AG17" s="145"/>
      <c r="AH17" s="145"/>
    </row>
    <row r="18" spans="1:34">
      <c r="B18" s="9" t="s">
        <v>94</v>
      </c>
      <c r="M18" s="9" t="s">
        <v>79</v>
      </c>
      <c r="AF18" s="145"/>
      <c r="AG18" s="145"/>
      <c r="AH18" s="145"/>
    </row>
    <row r="19" spans="1:34">
      <c r="B19" s="9"/>
      <c r="AF19" s="145"/>
      <c r="AG19" s="145"/>
      <c r="AH19" s="145"/>
    </row>
    <row r="20" spans="1:34">
      <c r="AF20" s="145"/>
      <c r="AG20" s="145"/>
      <c r="AH20" s="145"/>
    </row>
    <row r="21" spans="1:34" s="74" customFormat="1">
      <c r="M21" s="146"/>
      <c r="AF21" s="145"/>
      <c r="AG21" s="145"/>
      <c r="AH21" s="145"/>
    </row>
    <row r="22" spans="1:34" s="74" customFormat="1">
      <c r="AF22" s="145"/>
      <c r="AG22" s="145"/>
      <c r="AH22" s="145"/>
    </row>
    <row r="23" spans="1:34" s="74" customFormat="1">
      <c r="AF23" s="145"/>
      <c r="AG23" s="145"/>
      <c r="AH23" s="145"/>
    </row>
    <row r="24" spans="1:34" s="74" customFormat="1">
      <c r="AF24" s="145"/>
      <c r="AG24" s="145"/>
      <c r="AH24" s="145"/>
    </row>
    <row r="25" spans="1:34" s="74" customFormat="1">
      <c r="A25" s="152"/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AF25" s="145"/>
      <c r="AG25" s="145"/>
      <c r="AH25" s="145"/>
    </row>
    <row r="26" spans="1:34" s="74" customFormat="1">
      <c r="A26" s="152"/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</row>
    <row r="27" spans="1:34" s="74" customFormat="1">
      <c r="A27" s="152"/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</row>
    <row r="28" spans="1:34" s="74" customFormat="1">
      <c r="A28" s="152"/>
      <c r="B28" s="152"/>
      <c r="C28" s="152" t="s">
        <v>17</v>
      </c>
      <c r="D28" s="152"/>
      <c r="E28" s="152"/>
      <c r="F28" s="152"/>
      <c r="G28" s="152"/>
      <c r="H28" s="152"/>
      <c r="I28" s="152"/>
      <c r="J28" s="152"/>
      <c r="K28" s="152"/>
      <c r="L28" s="152"/>
    </row>
    <row r="29" spans="1:34" s="74" customFormat="1">
      <c r="A29" s="152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</row>
    <row r="30" spans="1:34" s="74" customFormat="1">
      <c r="A30" s="15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Q30" s="152"/>
      <c r="R30" s="152"/>
      <c r="S30" s="152"/>
      <c r="T30" s="152"/>
      <c r="U30" s="152"/>
      <c r="V30" s="152"/>
      <c r="W30" s="152"/>
    </row>
    <row r="31" spans="1:34" s="74" customFormat="1">
      <c r="A31" s="152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Q31" s="152"/>
      <c r="R31" s="152"/>
      <c r="S31" s="152"/>
      <c r="T31" s="152"/>
      <c r="U31" s="152"/>
      <c r="V31" s="152"/>
      <c r="W31" s="152"/>
    </row>
    <row r="32" spans="1:34" s="74" customFormat="1">
      <c r="A32" s="152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Q32" s="152"/>
      <c r="R32" s="152"/>
      <c r="S32" s="152"/>
      <c r="T32" s="152"/>
      <c r="U32" s="152"/>
      <c r="V32" s="152"/>
      <c r="W32" s="152"/>
    </row>
    <row r="33" spans="1:27" s="74" customFormat="1">
      <c r="A33" s="152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Q33" s="152"/>
      <c r="R33" s="152"/>
      <c r="S33" s="152"/>
      <c r="T33" s="152"/>
      <c r="U33" s="152"/>
      <c r="V33" s="152"/>
      <c r="W33" s="152"/>
    </row>
    <row r="34" spans="1:27" s="74" customFormat="1">
      <c r="A34" s="152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Q34" s="152"/>
      <c r="R34" s="152"/>
      <c r="S34" s="152"/>
      <c r="T34" s="152"/>
      <c r="U34" s="152"/>
      <c r="V34" s="152"/>
      <c r="W34" s="152"/>
    </row>
    <row r="35" spans="1:27" s="74" customFormat="1">
      <c r="A35" s="152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Q35" s="152"/>
      <c r="R35" s="152"/>
      <c r="S35" s="152"/>
      <c r="T35" s="152"/>
      <c r="U35" s="152"/>
      <c r="V35" s="152"/>
      <c r="W35" s="152"/>
    </row>
    <row r="36" spans="1:27" s="63" customFormat="1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</row>
    <row r="37" spans="1:27" s="74" customFormat="1"/>
    <row r="38" spans="1:27">
      <c r="M38" s="63"/>
      <c r="N38" s="63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</row>
    <row r="39" spans="1:27">
      <c r="M39" s="63"/>
      <c r="N39" s="63"/>
      <c r="O39" s="63"/>
      <c r="P39" s="63"/>
      <c r="Q39" s="63"/>
      <c r="R39" s="63"/>
    </row>
  </sheetData>
  <sheetProtection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45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47"/>
  <sheetViews>
    <sheetView showGridLines="0" zoomScale="70" zoomScaleNormal="70" workbookViewId="0">
      <selection activeCell="O5" sqref="O5:AB16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7" width="11.28515625" style="8" customWidth="1"/>
    <col min="28" max="28" width="11.28515625" style="8" bestFit="1" customWidth="1"/>
    <col min="29" max="32" width="9.140625" style="8" customWidth="1"/>
    <col min="33" max="16384" width="9.140625" style="8"/>
  </cols>
  <sheetData>
    <row r="1" spans="2:34">
      <c r="AE1" s="145"/>
      <c r="AF1" s="145"/>
    </row>
    <row r="2" spans="2:34">
      <c r="B2" s="24" t="s">
        <v>5</v>
      </c>
      <c r="M2" s="9" t="s">
        <v>93</v>
      </c>
      <c r="AD2" s="145"/>
      <c r="AE2" s="145"/>
      <c r="AF2" s="145"/>
    </row>
    <row r="3" spans="2:34">
      <c r="AD3" s="145"/>
      <c r="AE3" s="145"/>
      <c r="AF3" s="145"/>
    </row>
    <row r="4" spans="2:34" ht="15.75" thickBot="1">
      <c r="B4" s="9" t="s">
        <v>92</v>
      </c>
      <c r="N4" s="1"/>
      <c r="O4" s="75" t="s">
        <v>65</v>
      </c>
      <c r="P4" s="93" t="s">
        <v>101</v>
      </c>
      <c r="Q4" s="95" t="s">
        <v>108</v>
      </c>
      <c r="R4" s="100" t="s">
        <v>130</v>
      </c>
      <c r="S4" s="101" t="s">
        <v>134</v>
      </c>
      <c r="T4" s="111" t="s">
        <v>158</v>
      </c>
      <c r="U4" s="113" t="s">
        <v>167</v>
      </c>
      <c r="V4" s="132" t="s">
        <v>168</v>
      </c>
      <c r="W4" s="135" t="s">
        <v>179</v>
      </c>
      <c r="X4" s="139" t="s">
        <v>192</v>
      </c>
      <c r="Y4" s="140" t="s">
        <v>193</v>
      </c>
      <c r="Z4" s="154" t="s">
        <v>201</v>
      </c>
      <c r="AA4" s="162" t="s">
        <v>204</v>
      </c>
      <c r="AB4" s="151" t="s">
        <v>212</v>
      </c>
      <c r="AC4" s="77"/>
      <c r="AD4" s="145"/>
      <c r="AE4" s="145"/>
      <c r="AF4" s="145"/>
      <c r="AG4" s="77"/>
      <c r="AH4" s="77"/>
    </row>
    <row r="5" spans="2:34" ht="15" customHeight="1">
      <c r="D5" s="9"/>
      <c r="M5" s="188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762774</v>
      </c>
      <c r="S5" s="18">
        <v>1125525</v>
      </c>
      <c r="T5" s="18">
        <v>641010</v>
      </c>
      <c r="U5" s="18">
        <v>575733</v>
      </c>
      <c r="V5" s="18">
        <v>186317</v>
      </c>
      <c r="W5" s="18">
        <v>479680</v>
      </c>
      <c r="X5" s="18">
        <v>118622</v>
      </c>
      <c r="Y5" s="18">
        <v>228216</v>
      </c>
      <c r="Z5" s="18">
        <v>715655</v>
      </c>
      <c r="AA5" s="18">
        <v>833412</v>
      </c>
      <c r="AB5" s="18">
        <v>432274</v>
      </c>
      <c r="AC5" s="77"/>
      <c r="AD5" s="145"/>
      <c r="AE5" s="145"/>
      <c r="AF5" s="145"/>
      <c r="AG5" s="77"/>
      <c r="AH5" s="77"/>
    </row>
    <row r="6" spans="2:34">
      <c r="C6" s="1"/>
      <c r="D6" s="190" t="s">
        <v>9</v>
      </c>
      <c r="E6" s="192" t="s">
        <v>10</v>
      </c>
      <c r="F6" s="192" t="s">
        <v>11</v>
      </c>
      <c r="G6" s="186" t="s">
        <v>12</v>
      </c>
      <c r="H6" s="192" t="s">
        <v>25</v>
      </c>
      <c r="I6" s="192" t="s">
        <v>73</v>
      </c>
      <c r="M6" s="188"/>
      <c r="N6" s="10" t="s">
        <v>14</v>
      </c>
      <c r="O6" s="19">
        <v>41954</v>
      </c>
      <c r="P6" s="19">
        <v>56672</v>
      </c>
      <c r="Q6" s="19">
        <v>73408</v>
      </c>
      <c r="R6" s="19">
        <v>52539</v>
      </c>
      <c r="S6" s="19">
        <v>61288</v>
      </c>
      <c r="T6" s="19">
        <v>74458</v>
      </c>
      <c r="U6" s="19">
        <v>54842</v>
      </c>
      <c r="V6" s="19">
        <v>6822</v>
      </c>
      <c r="W6" s="19">
        <v>11580</v>
      </c>
      <c r="X6" s="19">
        <v>9354</v>
      </c>
      <c r="Y6" s="19">
        <v>17333</v>
      </c>
      <c r="Z6" s="19">
        <v>28725</v>
      </c>
      <c r="AA6" s="19">
        <v>35711</v>
      </c>
      <c r="AB6" s="19">
        <v>43077</v>
      </c>
      <c r="AC6" s="77"/>
      <c r="AD6" s="145"/>
      <c r="AE6" s="145"/>
      <c r="AF6" s="145"/>
      <c r="AG6" s="77"/>
      <c r="AH6" s="77"/>
    </row>
    <row r="7" spans="2:34" ht="15.75" thickBot="1">
      <c r="C7" s="1"/>
      <c r="D7" s="191"/>
      <c r="E7" s="193"/>
      <c r="F7" s="193"/>
      <c r="G7" s="187"/>
      <c r="H7" s="193"/>
      <c r="I7" s="193"/>
      <c r="M7" s="188"/>
      <c r="N7" s="10" t="s">
        <v>15</v>
      </c>
      <c r="O7" s="19">
        <v>2212</v>
      </c>
      <c r="P7" s="19">
        <v>2468</v>
      </c>
      <c r="Q7" s="19">
        <v>2888</v>
      </c>
      <c r="R7" s="19">
        <v>2223</v>
      </c>
      <c r="S7" s="19">
        <v>3414</v>
      </c>
      <c r="T7" s="19">
        <v>2979</v>
      </c>
      <c r="U7" s="19">
        <v>1869</v>
      </c>
      <c r="V7" s="19">
        <v>311</v>
      </c>
      <c r="W7" s="19">
        <v>505</v>
      </c>
      <c r="X7" s="19">
        <v>803</v>
      </c>
      <c r="Y7" s="19">
        <v>1205</v>
      </c>
      <c r="Z7" s="19">
        <v>1191</v>
      </c>
      <c r="AA7" s="19">
        <v>1384</v>
      </c>
      <c r="AB7" s="19">
        <v>1861</v>
      </c>
      <c r="AC7" s="77"/>
      <c r="AD7" s="145"/>
      <c r="AE7" s="145"/>
      <c r="AF7" s="145"/>
      <c r="AG7" s="77"/>
      <c r="AH7" s="77"/>
    </row>
    <row r="8" spans="2:34">
      <c r="B8" s="183" t="s">
        <v>24</v>
      </c>
      <c r="C8" s="10" t="s">
        <v>13</v>
      </c>
      <c r="D8" s="88">
        <v>482512</v>
      </c>
      <c r="E8" s="65">
        <v>565322</v>
      </c>
      <c r="F8" s="64">
        <v>781733</v>
      </c>
      <c r="G8" s="65">
        <v>575281</v>
      </c>
      <c r="H8" s="64">
        <v>718475</v>
      </c>
      <c r="I8" s="65">
        <v>767224</v>
      </c>
      <c r="M8" s="188"/>
      <c r="N8" s="10" t="s">
        <v>16</v>
      </c>
      <c r="O8" s="19">
        <v>178315</v>
      </c>
      <c r="P8" s="19">
        <v>184433</v>
      </c>
      <c r="Q8" s="19">
        <v>258436</v>
      </c>
      <c r="R8" s="19">
        <v>217404</v>
      </c>
      <c r="S8" s="19">
        <v>192319</v>
      </c>
      <c r="T8" s="19">
        <v>201960</v>
      </c>
      <c r="U8" s="19">
        <v>160273</v>
      </c>
      <c r="V8" s="19">
        <v>14900</v>
      </c>
      <c r="W8" s="19">
        <v>50132</v>
      </c>
      <c r="X8" s="19">
        <v>18059</v>
      </c>
      <c r="Y8" s="19">
        <v>20595</v>
      </c>
      <c r="Z8" s="19">
        <v>73028</v>
      </c>
      <c r="AA8" s="19">
        <v>122342</v>
      </c>
      <c r="AB8" s="19">
        <v>64348</v>
      </c>
      <c r="AC8" s="77"/>
      <c r="AD8" s="145"/>
      <c r="AE8" s="145"/>
      <c r="AF8" s="145"/>
      <c r="AG8" s="77"/>
      <c r="AH8" s="77"/>
    </row>
    <row r="9" spans="2:34">
      <c r="B9" s="184"/>
      <c r="C9" s="10" t="s">
        <v>14</v>
      </c>
      <c r="D9" s="89">
        <v>39779</v>
      </c>
      <c r="E9" s="67">
        <v>31974</v>
      </c>
      <c r="F9" s="66">
        <v>36559</v>
      </c>
      <c r="G9" s="67">
        <v>50487</v>
      </c>
      <c r="H9" s="66">
        <v>59297</v>
      </c>
      <c r="I9" s="67">
        <v>45943</v>
      </c>
      <c r="M9" s="188"/>
      <c r="N9" s="10" t="s">
        <v>63</v>
      </c>
      <c r="O9" s="47">
        <v>15380</v>
      </c>
      <c r="P9" s="47">
        <v>23840</v>
      </c>
      <c r="Q9" s="47">
        <v>20168</v>
      </c>
      <c r="R9" s="47">
        <v>10220</v>
      </c>
      <c r="S9" s="47">
        <v>21426</v>
      </c>
      <c r="T9" s="47">
        <v>28133</v>
      </c>
      <c r="U9" s="47">
        <v>15665</v>
      </c>
      <c r="V9" s="47">
        <v>1713</v>
      </c>
      <c r="W9" s="47">
        <v>10815</v>
      </c>
      <c r="X9" s="47">
        <v>6980</v>
      </c>
      <c r="Y9" s="47">
        <v>12610</v>
      </c>
      <c r="Z9" s="47">
        <v>9413</v>
      </c>
      <c r="AA9" s="47">
        <v>20952</v>
      </c>
      <c r="AB9" s="47">
        <v>25810</v>
      </c>
      <c r="AC9" s="77"/>
      <c r="AD9" s="145"/>
      <c r="AE9" s="145"/>
      <c r="AF9" s="145"/>
      <c r="AG9" s="77"/>
      <c r="AH9" s="77"/>
    </row>
    <row r="10" spans="2:34">
      <c r="B10" s="184"/>
      <c r="C10" s="10" t="s">
        <v>15</v>
      </c>
      <c r="D10" s="89">
        <v>242322</v>
      </c>
      <c r="E10" s="67">
        <v>214418</v>
      </c>
      <c r="F10" s="66">
        <v>198677</v>
      </c>
      <c r="G10" s="67">
        <v>185493</v>
      </c>
      <c r="H10" s="66">
        <v>262418</v>
      </c>
      <c r="I10" s="67">
        <v>225292</v>
      </c>
      <c r="M10" s="188"/>
      <c r="N10" s="10" t="s">
        <v>64</v>
      </c>
      <c r="O10" s="47">
        <v>786326</v>
      </c>
      <c r="P10" s="47">
        <v>782721</v>
      </c>
      <c r="Q10" s="47">
        <v>853336</v>
      </c>
      <c r="R10" s="47">
        <v>1098702</v>
      </c>
      <c r="S10" s="47">
        <v>771199</v>
      </c>
      <c r="T10" s="47">
        <v>727951</v>
      </c>
      <c r="U10" s="47">
        <v>540308</v>
      </c>
      <c r="V10" s="47">
        <v>110853</v>
      </c>
      <c r="W10" s="47">
        <v>304451</v>
      </c>
      <c r="X10" s="47">
        <v>76871</v>
      </c>
      <c r="Y10" s="47">
        <v>119437</v>
      </c>
      <c r="Z10" s="47">
        <v>361821</v>
      </c>
      <c r="AA10" s="47">
        <v>872021</v>
      </c>
      <c r="AB10" s="47">
        <v>356192</v>
      </c>
      <c r="AC10" s="77"/>
      <c r="AD10" s="145"/>
      <c r="AE10" s="145"/>
      <c r="AF10" s="145"/>
      <c r="AG10" s="77"/>
      <c r="AH10" s="77"/>
    </row>
    <row r="11" spans="2:34" ht="15" customHeight="1">
      <c r="B11" s="185"/>
      <c r="C11" s="10" t="s">
        <v>16</v>
      </c>
      <c r="D11" s="89">
        <v>834979</v>
      </c>
      <c r="E11" s="67">
        <v>1188360</v>
      </c>
      <c r="F11" s="66">
        <v>873004</v>
      </c>
      <c r="G11" s="67">
        <v>811907</v>
      </c>
      <c r="H11" s="66">
        <v>936309</v>
      </c>
      <c r="I11" s="67">
        <v>1322487.23</v>
      </c>
      <c r="M11" s="188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32092</v>
      </c>
      <c r="T11" s="20">
        <v>28331</v>
      </c>
      <c r="U11" s="20">
        <v>167384</v>
      </c>
      <c r="V11" s="20">
        <v>585887</v>
      </c>
      <c r="W11" s="20">
        <v>289530</v>
      </c>
      <c r="X11" s="20">
        <v>46268</v>
      </c>
      <c r="Y11" s="20">
        <v>70750</v>
      </c>
      <c r="Z11" s="20">
        <v>156566</v>
      </c>
      <c r="AA11" s="20">
        <v>70624</v>
      </c>
      <c r="AB11" s="20">
        <v>21594</v>
      </c>
      <c r="AC11" s="77"/>
      <c r="AD11" s="145"/>
      <c r="AE11" s="145"/>
      <c r="AF11" s="145"/>
      <c r="AG11" s="77"/>
      <c r="AH11" s="77"/>
    </row>
    <row r="12" spans="2:34" ht="15" customHeight="1">
      <c r="B12" s="181" t="s">
        <v>23</v>
      </c>
      <c r="C12" s="10" t="s">
        <v>13</v>
      </c>
      <c r="D12" s="90">
        <v>9403</v>
      </c>
      <c r="E12" s="69">
        <v>23095</v>
      </c>
      <c r="F12" s="68">
        <v>20411</v>
      </c>
      <c r="G12" s="69">
        <v>17623</v>
      </c>
      <c r="H12" s="68">
        <v>25557</v>
      </c>
      <c r="I12" s="69">
        <v>49332</v>
      </c>
      <c r="M12" s="188"/>
      <c r="N12" s="10" t="s">
        <v>14</v>
      </c>
      <c r="O12" s="21">
        <v>2949</v>
      </c>
      <c r="P12" s="21">
        <v>3353</v>
      </c>
      <c r="Q12" s="21">
        <v>4078</v>
      </c>
      <c r="R12" s="21">
        <v>4125</v>
      </c>
      <c r="S12" s="21">
        <v>4480</v>
      </c>
      <c r="T12" s="21">
        <v>4688</v>
      </c>
      <c r="U12" s="21">
        <v>20730</v>
      </c>
      <c r="V12" s="21">
        <v>23811</v>
      </c>
      <c r="W12" s="21">
        <v>19948</v>
      </c>
      <c r="X12" s="21">
        <v>7697</v>
      </c>
      <c r="Y12" s="21">
        <v>7025</v>
      </c>
      <c r="Z12" s="21">
        <v>8480</v>
      </c>
      <c r="AA12" s="21">
        <v>6815</v>
      </c>
      <c r="AB12" s="21">
        <v>6149</v>
      </c>
      <c r="AC12" s="77"/>
      <c r="AD12" s="145"/>
      <c r="AE12" s="145"/>
      <c r="AF12" s="145"/>
      <c r="AG12" s="77"/>
      <c r="AH12" s="77"/>
    </row>
    <row r="13" spans="2:34" ht="15" customHeight="1">
      <c r="B13" s="182"/>
      <c r="C13" s="10" t="s">
        <v>14</v>
      </c>
      <c r="D13" s="91">
        <v>1200</v>
      </c>
      <c r="E13" s="71">
        <v>1899</v>
      </c>
      <c r="F13" s="70">
        <v>2047</v>
      </c>
      <c r="G13" s="71">
        <v>1889</v>
      </c>
      <c r="H13" s="70">
        <v>2916</v>
      </c>
      <c r="I13" s="71">
        <v>3186</v>
      </c>
      <c r="M13" s="188"/>
      <c r="N13" s="10" t="s">
        <v>15</v>
      </c>
      <c r="O13" s="21">
        <v>25</v>
      </c>
      <c r="P13" s="21">
        <v>67</v>
      </c>
      <c r="Q13" s="21">
        <v>65</v>
      </c>
      <c r="R13" s="21">
        <v>89</v>
      </c>
      <c r="S13" s="21">
        <v>90</v>
      </c>
      <c r="T13" s="21">
        <v>172</v>
      </c>
      <c r="U13" s="21">
        <v>434</v>
      </c>
      <c r="V13" s="21">
        <v>341</v>
      </c>
      <c r="W13" s="21">
        <v>510</v>
      </c>
      <c r="X13" s="21">
        <v>245</v>
      </c>
      <c r="Y13" s="21">
        <v>213</v>
      </c>
      <c r="Z13" s="21">
        <v>122</v>
      </c>
      <c r="AA13" s="21">
        <v>165</v>
      </c>
      <c r="AB13" s="21">
        <v>238</v>
      </c>
      <c r="AD13" s="145"/>
      <c r="AE13" s="145"/>
      <c r="AF13" s="145"/>
    </row>
    <row r="14" spans="2:34">
      <c r="B14" s="182"/>
      <c r="C14" s="10" t="s">
        <v>15</v>
      </c>
      <c r="D14" s="91">
        <v>5134</v>
      </c>
      <c r="E14" s="71">
        <v>12917</v>
      </c>
      <c r="F14" s="70">
        <v>9546</v>
      </c>
      <c r="G14" s="71">
        <v>4018</v>
      </c>
      <c r="H14" s="70">
        <v>8597</v>
      </c>
      <c r="I14" s="71">
        <v>18006</v>
      </c>
      <c r="M14" s="188"/>
      <c r="N14" s="10" t="s">
        <v>16</v>
      </c>
      <c r="O14" s="21">
        <v>12113</v>
      </c>
      <c r="P14" s="21">
        <v>5137</v>
      </c>
      <c r="Q14" s="21">
        <v>13045</v>
      </c>
      <c r="R14" s="21">
        <v>20451</v>
      </c>
      <c r="S14" s="21">
        <v>16293</v>
      </c>
      <c r="T14" s="21">
        <v>5303</v>
      </c>
      <c r="U14" s="21">
        <v>57588</v>
      </c>
      <c r="V14" s="21">
        <v>72054</v>
      </c>
      <c r="W14" s="21">
        <v>44702</v>
      </c>
      <c r="X14" s="21">
        <v>26437</v>
      </c>
      <c r="Y14" s="21">
        <v>14626</v>
      </c>
      <c r="Z14" s="21">
        <v>18540</v>
      </c>
      <c r="AA14" s="21">
        <v>12854</v>
      </c>
      <c r="AB14" s="21">
        <v>5209</v>
      </c>
      <c r="AE14" s="145"/>
      <c r="AF14" s="145"/>
    </row>
    <row r="15" spans="2:34" ht="15.75" thickBot="1">
      <c r="B15" s="189"/>
      <c r="C15" s="10" t="s">
        <v>16</v>
      </c>
      <c r="D15" s="92">
        <v>11710</v>
      </c>
      <c r="E15" s="73">
        <v>23801</v>
      </c>
      <c r="F15" s="72">
        <v>24520</v>
      </c>
      <c r="G15" s="73">
        <v>10021</v>
      </c>
      <c r="H15" s="72">
        <v>13108</v>
      </c>
      <c r="I15" s="73">
        <v>41959.23</v>
      </c>
      <c r="M15" s="188"/>
      <c r="N15" s="10" t="s">
        <v>63</v>
      </c>
      <c r="O15" s="21">
        <v>184</v>
      </c>
      <c r="P15" s="21">
        <v>604</v>
      </c>
      <c r="Q15" s="21">
        <v>484</v>
      </c>
      <c r="R15" s="21">
        <v>207</v>
      </c>
      <c r="S15" s="21">
        <v>430</v>
      </c>
      <c r="T15" s="21">
        <v>760</v>
      </c>
      <c r="U15" s="21">
        <v>6917</v>
      </c>
      <c r="V15" s="21">
        <v>2393</v>
      </c>
      <c r="W15" s="21">
        <v>2319</v>
      </c>
      <c r="X15" s="21">
        <v>3922</v>
      </c>
      <c r="Y15" s="21">
        <v>6501</v>
      </c>
      <c r="Z15" s="21">
        <v>1555</v>
      </c>
      <c r="AA15" s="21">
        <v>606</v>
      </c>
      <c r="AB15" s="21">
        <v>1046</v>
      </c>
      <c r="AE15" s="145"/>
      <c r="AF15" s="145"/>
    </row>
    <row r="16" spans="2:34" ht="15.75" thickBot="1">
      <c r="M16" s="188"/>
      <c r="N16" s="10" t="s">
        <v>64</v>
      </c>
      <c r="O16" s="22">
        <v>13913</v>
      </c>
      <c r="P16" s="22">
        <v>10655</v>
      </c>
      <c r="Q16" s="22">
        <v>11351</v>
      </c>
      <c r="R16" s="22">
        <v>20354</v>
      </c>
      <c r="S16" s="22">
        <v>14048</v>
      </c>
      <c r="T16" s="22">
        <v>9899</v>
      </c>
      <c r="U16" s="22">
        <v>59812</v>
      </c>
      <c r="V16" s="22">
        <v>165153</v>
      </c>
      <c r="W16" s="22">
        <v>49437</v>
      </c>
      <c r="X16" s="22">
        <v>30155</v>
      </c>
      <c r="Y16" s="22">
        <v>10232</v>
      </c>
      <c r="Z16" s="22">
        <v>16526</v>
      </c>
      <c r="AA16" s="22">
        <v>12763</v>
      </c>
      <c r="AB16" s="22">
        <v>5444</v>
      </c>
      <c r="AE16" s="145"/>
      <c r="AF16" s="145"/>
    </row>
    <row r="17" spans="2:32">
      <c r="AE17" s="145"/>
      <c r="AF17" s="145"/>
    </row>
    <row r="18" spans="2:32">
      <c r="B18" s="9" t="s">
        <v>95</v>
      </c>
      <c r="M18" s="9" t="s">
        <v>96</v>
      </c>
      <c r="AE18" s="145"/>
      <c r="AF18" s="145"/>
    </row>
    <row r="19" spans="2:32">
      <c r="L19" s="63"/>
      <c r="AE19" s="145"/>
      <c r="AF19" s="145"/>
    </row>
    <row r="20" spans="2:32">
      <c r="L20" s="63"/>
      <c r="AB20" s="134"/>
      <c r="AE20" s="145"/>
      <c r="AF20" s="145"/>
    </row>
    <row r="21" spans="2:32" s="74" customFormat="1">
      <c r="AB21" s="134"/>
      <c r="AE21" s="145"/>
      <c r="AF21" s="145"/>
    </row>
    <row r="22" spans="2:32" s="74" customFormat="1">
      <c r="AB22" s="134"/>
      <c r="AE22" s="145"/>
      <c r="AF22" s="145"/>
    </row>
    <row r="23" spans="2:32" s="63" customFormat="1">
      <c r="X23" s="116"/>
      <c r="Y23" s="116"/>
      <c r="Z23" s="116"/>
      <c r="AA23" s="116"/>
      <c r="AB23" s="116"/>
      <c r="AE23" s="147"/>
      <c r="AF23" s="147"/>
    </row>
    <row r="24" spans="2:32" s="63" customFormat="1">
      <c r="X24" s="116"/>
      <c r="Y24" s="116"/>
      <c r="Z24" s="116"/>
      <c r="AA24" s="116"/>
      <c r="AB24" s="116"/>
      <c r="AE24" s="147"/>
      <c r="AF24" s="147"/>
    </row>
    <row r="25" spans="2:32" s="63" customFormat="1">
      <c r="X25" s="116"/>
      <c r="Y25" s="116"/>
      <c r="Z25" s="116"/>
      <c r="AA25" s="116"/>
      <c r="AB25" s="116"/>
    </row>
    <row r="26" spans="2:32" s="63" customFormat="1">
      <c r="O26" s="116"/>
      <c r="P26" s="116"/>
      <c r="Q26" s="116"/>
      <c r="R26" s="116"/>
      <c r="S26" s="116"/>
      <c r="T26" s="116"/>
      <c r="U26" s="116"/>
      <c r="V26" s="116"/>
      <c r="W26" s="116"/>
      <c r="X26" s="116" t="s">
        <v>168</v>
      </c>
      <c r="Y26" s="116"/>
      <c r="Z26" s="116"/>
      <c r="AA26" s="116"/>
      <c r="AB26" s="116"/>
    </row>
    <row r="27" spans="2:32" s="63" customFormat="1"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</row>
    <row r="28" spans="2:32" s="63" customFormat="1"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</row>
    <row r="29" spans="2:32" s="63" customFormat="1">
      <c r="C29" s="104"/>
      <c r="D29" s="104"/>
      <c r="E29" s="104"/>
      <c r="F29" s="104"/>
      <c r="G29" s="104"/>
      <c r="H29" s="104"/>
      <c r="O29" s="116"/>
      <c r="P29" s="116"/>
      <c r="Q29" s="116"/>
      <c r="R29" s="116"/>
      <c r="S29" s="116"/>
      <c r="T29" s="105"/>
      <c r="U29" s="105"/>
      <c r="V29" s="105"/>
      <c r="W29" s="116"/>
      <c r="X29" s="116"/>
      <c r="Y29" s="116"/>
      <c r="Z29" s="116"/>
      <c r="AA29" s="116"/>
      <c r="AB29" s="116"/>
      <c r="AC29" s="63" t="s">
        <v>193</v>
      </c>
    </row>
    <row r="30" spans="2:32" s="63" customFormat="1">
      <c r="C30" s="104"/>
      <c r="D30" s="104"/>
      <c r="E30" s="104"/>
      <c r="F30" s="104"/>
      <c r="G30" s="104"/>
      <c r="H30" s="104"/>
      <c r="N30" s="63" t="s">
        <v>17</v>
      </c>
      <c r="O30" s="116"/>
      <c r="P30" s="116"/>
      <c r="Q30" s="105"/>
      <c r="R30" s="105"/>
      <c r="S30" s="105"/>
      <c r="T30" s="105"/>
      <c r="U30" s="105"/>
      <c r="V30" s="105"/>
      <c r="W30" s="118"/>
      <c r="X30" s="116"/>
      <c r="Y30" s="116"/>
      <c r="Z30" s="116"/>
      <c r="AA30" s="116"/>
      <c r="AB30" s="116"/>
      <c r="AC30" s="63">
        <v>237476</v>
      </c>
    </row>
    <row r="31" spans="2:32" s="63" customFormat="1">
      <c r="C31" s="104"/>
      <c r="D31" s="104"/>
      <c r="E31" s="104"/>
      <c r="F31" s="104"/>
      <c r="G31" s="104"/>
      <c r="H31" s="104"/>
      <c r="O31" s="116"/>
      <c r="P31" s="116"/>
      <c r="Q31" s="105"/>
      <c r="R31" s="105"/>
      <c r="S31" s="105"/>
      <c r="T31" s="105"/>
      <c r="U31" s="105"/>
      <c r="V31" s="105"/>
      <c r="W31" s="118"/>
      <c r="X31" s="116"/>
      <c r="Y31" s="116"/>
      <c r="Z31" s="116"/>
      <c r="AA31" s="116"/>
      <c r="AB31" s="116"/>
      <c r="AC31" s="63">
        <v>18160</v>
      </c>
    </row>
    <row r="32" spans="2:32" s="63" customFormat="1">
      <c r="C32" s="104"/>
      <c r="D32" s="104"/>
      <c r="E32" s="104"/>
      <c r="F32" s="104"/>
      <c r="G32" s="104"/>
      <c r="H32" s="104"/>
      <c r="O32" s="116"/>
      <c r="P32" s="116"/>
      <c r="Q32" s="105"/>
      <c r="R32" s="105"/>
      <c r="S32" s="105"/>
      <c r="T32" s="105"/>
      <c r="U32" s="105"/>
      <c r="V32" s="105"/>
      <c r="W32" s="118"/>
      <c r="X32" s="116"/>
      <c r="Y32" s="116"/>
      <c r="Z32" s="116"/>
      <c r="AA32" s="116"/>
      <c r="AB32" s="116"/>
      <c r="AC32" s="63">
        <v>1115</v>
      </c>
    </row>
    <row r="33" spans="15:29" s="63" customFormat="1">
      <c r="O33" s="116"/>
      <c r="P33" s="116"/>
      <c r="Q33" s="105"/>
      <c r="R33" s="105"/>
      <c r="S33" s="105"/>
      <c r="T33" s="105"/>
      <c r="U33" s="105"/>
      <c r="V33" s="105"/>
      <c r="W33" s="118"/>
      <c r="X33" s="116"/>
      <c r="Y33" s="116"/>
      <c r="Z33" s="116"/>
      <c r="AA33" s="116"/>
      <c r="AB33" s="116"/>
      <c r="AC33" s="63">
        <v>20202</v>
      </c>
    </row>
    <row r="34" spans="15:29" s="63" customFormat="1">
      <c r="O34" s="116"/>
      <c r="P34" s="116"/>
      <c r="Q34" s="105"/>
      <c r="R34" s="105"/>
      <c r="S34" s="105"/>
      <c r="T34" s="105"/>
      <c r="U34" s="105"/>
      <c r="V34" s="105"/>
      <c r="W34" s="118"/>
      <c r="X34" s="116"/>
      <c r="Y34" s="116"/>
      <c r="Z34" s="116"/>
      <c r="AA34" s="116"/>
      <c r="AB34" s="116"/>
      <c r="AC34" s="63">
        <v>11594</v>
      </c>
    </row>
    <row r="35" spans="15:29" s="63" customFormat="1">
      <c r="O35" s="116"/>
      <c r="P35" s="116"/>
      <c r="Q35" s="105"/>
      <c r="R35" s="105"/>
      <c r="S35" s="105"/>
      <c r="T35" s="105"/>
      <c r="U35" s="105"/>
      <c r="V35" s="105"/>
      <c r="W35" s="118"/>
      <c r="X35" s="116"/>
      <c r="Y35" s="116"/>
      <c r="Z35" s="116"/>
      <c r="AA35" s="116"/>
      <c r="AB35" s="116"/>
      <c r="AC35" s="63">
        <v>106807</v>
      </c>
    </row>
    <row r="36" spans="15:29" s="63" customFormat="1"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</row>
    <row r="37" spans="15:29" s="74" customFormat="1"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</row>
    <row r="38" spans="15:29" s="74" customFormat="1">
      <c r="O38" s="134"/>
      <c r="P38" s="134"/>
      <c r="Q38" s="134"/>
      <c r="R38" s="134"/>
      <c r="S38" s="134"/>
      <c r="T38" s="134"/>
      <c r="U38" s="134"/>
      <c r="V38" s="134"/>
      <c r="W38" s="134"/>
    </row>
    <row r="39" spans="15:29" s="74" customFormat="1">
      <c r="O39" s="134"/>
      <c r="P39" s="134"/>
      <c r="Q39" s="134"/>
      <c r="R39" s="134"/>
      <c r="S39" s="134"/>
      <c r="T39" s="134"/>
      <c r="U39" s="134"/>
      <c r="V39" s="134"/>
      <c r="W39" s="134"/>
    </row>
    <row r="40" spans="15:29" s="74" customFormat="1">
      <c r="O40" s="134"/>
      <c r="P40" s="134"/>
      <c r="Q40" s="134"/>
      <c r="R40" s="134"/>
      <c r="S40" s="134"/>
      <c r="T40" s="134"/>
      <c r="U40" s="134"/>
      <c r="V40" s="134"/>
      <c r="W40" s="134"/>
    </row>
    <row r="41" spans="15:29" s="74" customFormat="1"/>
    <row r="42" spans="15:29" s="74" customFormat="1"/>
    <row r="43" spans="15:29" s="74" customFormat="1"/>
    <row r="44" spans="15:29" s="74" customFormat="1"/>
    <row r="45" spans="15:29" s="74" customFormat="1"/>
    <row r="46" spans="15:29" s="74" customFormat="1"/>
    <row r="47" spans="15:29" s="74" customFormat="1"/>
  </sheetData>
  <sheetProtection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5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P42"/>
  <sheetViews>
    <sheetView showGridLines="0" zoomScale="70" zoomScaleNormal="70" workbookViewId="0">
      <selection activeCell="D11" sqref="D11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9" style="8" customWidth="1"/>
    <col min="16" max="16" width="9.7109375" style="8" bestFit="1" customWidth="1"/>
    <col min="17" max="17" width="12.42578125" style="8" bestFit="1" customWidth="1"/>
    <col min="18" max="18" width="12.28515625" style="8" customWidth="1"/>
    <col min="19" max="19" width="6.28515625" style="8" customWidth="1"/>
    <col min="20" max="20" width="13.42578125" style="8" customWidth="1"/>
    <col min="21" max="21" width="12.140625" style="8" customWidth="1"/>
    <col min="22" max="22" width="11.140625" style="8" customWidth="1"/>
    <col min="23" max="23" width="10.28515625" style="8" customWidth="1"/>
    <col min="24" max="24" width="11.28515625" style="8" customWidth="1"/>
    <col min="25" max="25" width="11" style="8" customWidth="1"/>
    <col min="26" max="26" width="12.28515625" style="8" customWidth="1"/>
    <col min="27" max="27" width="10.7109375" style="8" customWidth="1"/>
    <col min="28" max="28" width="11" style="8" customWidth="1"/>
    <col min="29" max="32" width="9.140625" style="8" customWidth="1"/>
    <col min="33" max="33" width="9.7109375" style="8" bestFit="1" customWidth="1"/>
    <col min="34" max="34" width="9.140625" style="8" customWidth="1"/>
    <col min="35" max="16384" width="9.140625" style="8"/>
  </cols>
  <sheetData>
    <row r="1" spans="2:42">
      <c r="AJ1" s="145"/>
      <c r="AK1" s="145"/>
      <c r="AM1" s="145"/>
      <c r="AN1" s="145"/>
      <c r="AP1" s="145"/>
    </row>
    <row r="2" spans="2:42">
      <c r="B2" s="24" t="s">
        <v>5</v>
      </c>
      <c r="S2" s="24"/>
      <c r="AJ2" s="145"/>
      <c r="AK2" s="145"/>
      <c r="AL2" s="145"/>
      <c r="AM2" s="145"/>
      <c r="AN2" s="145"/>
      <c r="AP2" s="145"/>
    </row>
    <row r="3" spans="2:42">
      <c r="AJ3" s="145"/>
      <c r="AK3" s="145"/>
      <c r="AL3" s="145"/>
      <c r="AM3" s="145"/>
      <c r="AN3" s="145"/>
      <c r="AP3" s="145"/>
    </row>
    <row r="4" spans="2:42">
      <c r="B4" s="9" t="s">
        <v>97</v>
      </c>
      <c r="Q4" s="157"/>
      <c r="S4" s="9" t="s">
        <v>99</v>
      </c>
      <c r="AJ4" s="145"/>
      <c r="AK4" s="145"/>
      <c r="AL4" s="145"/>
      <c r="AM4" s="145"/>
      <c r="AN4" s="145"/>
      <c r="AP4" s="145"/>
    </row>
    <row r="5" spans="2:42">
      <c r="D5" s="9"/>
      <c r="F5" s="103"/>
      <c r="J5" s="103"/>
      <c r="N5" s="103"/>
      <c r="U5" s="9"/>
      <c r="AJ5" s="145"/>
      <c r="AK5" s="145"/>
      <c r="AL5" s="145"/>
      <c r="AM5" s="145"/>
      <c r="AN5" s="145"/>
      <c r="AP5" s="145"/>
    </row>
    <row r="6" spans="2:42" ht="15.75" thickBot="1">
      <c r="C6" s="1"/>
      <c r="D6" s="45" t="s">
        <v>65</v>
      </c>
      <c r="E6" s="93" t="s">
        <v>101</v>
      </c>
      <c r="F6" s="95" t="s">
        <v>108</v>
      </c>
      <c r="G6" s="100" t="s">
        <v>130</v>
      </c>
      <c r="H6" s="101" t="s">
        <v>134</v>
      </c>
      <c r="I6" s="111" t="s">
        <v>158</v>
      </c>
      <c r="J6" s="113" t="s">
        <v>167</v>
      </c>
      <c r="K6" s="132" t="s">
        <v>168</v>
      </c>
      <c r="L6" s="135" t="s">
        <v>179</v>
      </c>
      <c r="M6" s="140" t="s">
        <v>192</v>
      </c>
      <c r="N6" s="140" t="s">
        <v>193</v>
      </c>
      <c r="O6" s="154" t="s">
        <v>201</v>
      </c>
      <c r="P6" s="162" t="s">
        <v>204</v>
      </c>
      <c r="Q6" s="151" t="s">
        <v>212</v>
      </c>
      <c r="T6" s="1"/>
      <c r="U6" s="46" t="s">
        <v>65</v>
      </c>
      <c r="V6" s="93" t="s">
        <v>101</v>
      </c>
      <c r="W6" s="95" t="s">
        <v>108</v>
      </c>
      <c r="X6" s="100" t="s">
        <v>130</v>
      </c>
      <c r="Y6" s="101" t="s">
        <v>134</v>
      </c>
      <c r="Z6" s="111" t="s">
        <v>158</v>
      </c>
      <c r="AA6" s="113" t="s">
        <v>167</v>
      </c>
      <c r="AB6" s="132" t="s">
        <v>168</v>
      </c>
      <c r="AC6" s="135" t="s">
        <v>179</v>
      </c>
      <c r="AD6" s="140" t="s">
        <v>192</v>
      </c>
      <c r="AE6" s="140" t="s">
        <v>193</v>
      </c>
      <c r="AF6" s="154" t="s">
        <v>201</v>
      </c>
      <c r="AG6" s="162" t="s">
        <v>204</v>
      </c>
      <c r="AH6" s="162" t="s">
        <v>212</v>
      </c>
      <c r="AI6" s="77"/>
      <c r="AJ6" s="145"/>
      <c r="AK6" s="145"/>
      <c r="AL6" s="145"/>
      <c r="AM6" s="145"/>
      <c r="AN6" s="145"/>
    </row>
    <row r="7" spans="2:42" ht="15" customHeight="1">
      <c r="B7" s="181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1981</v>
      </c>
      <c r="J7" s="18">
        <v>678</v>
      </c>
      <c r="K7" s="18">
        <v>181</v>
      </c>
      <c r="L7" s="18">
        <v>346</v>
      </c>
      <c r="M7" s="18">
        <v>292</v>
      </c>
      <c r="N7" s="18">
        <v>221</v>
      </c>
      <c r="O7" s="18">
        <v>424</v>
      </c>
      <c r="P7" s="18">
        <v>382</v>
      </c>
      <c r="Q7" s="18">
        <v>271</v>
      </c>
      <c r="S7" s="181" t="s">
        <v>24</v>
      </c>
      <c r="T7" s="10" t="s">
        <v>13</v>
      </c>
      <c r="U7" s="18">
        <v>466</v>
      </c>
      <c r="V7" s="18">
        <v>686</v>
      </c>
      <c r="W7" s="18">
        <v>931</v>
      </c>
      <c r="X7" s="18">
        <v>1649</v>
      </c>
      <c r="Y7" s="18">
        <v>2026</v>
      </c>
      <c r="Z7" s="18">
        <v>1625</v>
      </c>
      <c r="AA7" s="18">
        <v>1203</v>
      </c>
      <c r="AB7" s="18">
        <v>300</v>
      </c>
      <c r="AC7" s="18">
        <v>564</v>
      </c>
      <c r="AD7" s="18">
        <v>474</v>
      </c>
      <c r="AE7" s="18">
        <v>335</v>
      </c>
      <c r="AF7" s="18">
        <v>732</v>
      </c>
      <c r="AG7" s="18">
        <v>628</v>
      </c>
      <c r="AH7" s="18">
        <v>530</v>
      </c>
      <c r="AI7" s="155"/>
      <c r="AJ7" s="145"/>
      <c r="AK7" s="145"/>
      <c r="AL7" s="145"/>
      <c r="AM7" s="145"/>
      <c r="AN7" s="145"/>
    </row>
    <row r="8" spans="2:42">
      <c r="B8" s="182"/>
      <c r="C8" s="10" t="s">
        <v>14</v>
      </c>
      <c r="D8" s="19">
        <v>3</v>
      </c>
      <c r="E8" s="19">
        <v>2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M8" s="19">
        <v>1</v>
      </c>
      <c r="N8" s="19">
        <v>2</v>
      </c>
      <c r="O8" s="19">
        <v>1</v>
      </c>
      <c r="P8" s="19">
        <v>3</v>
      </c>
      <c r="Q8" s="19">
        <v>4</v>
      </c>
      <c r="S8" s="182"/>
      <c r="T8" s="10" t="s">
        <v>14</v>
      </c>
      <c r="U8" s="19">
        <v>3</v>
      </c>
      <c r="V8" s="19">
        <v>8</v>
      </c>
      <c r="W8" s="19">
        <v>2</v>
      </c>
      <c r="X8" s="19">
        <v>5</v>
      </c>
      <c r="Y8" s="19">
        <v>14</v>
      </c>
      <c r="Z8" s="19">
        <v>33</v>
      </c>
      <c r="AA8" s="19">
        <v>9</v>
      </c>
      <c r="AB8" s="19">
        <v>0</v>
      </c>
      <c r="AC8" s="19">
        <v>0</v>
      </c>
      <c r="AD8" s="19">
        <v>4</v>
      </c>
      <c r="AE8" s="19">
        <v>7</v>
      </c>
      <c r="AF8" s="19">
        <v>2</v>
      </c>
      <c r="AG8" s="19">
        <v>13</v>
      </c>
      <c r="AH8" s="19">
        <v>12</v>
      </c>
      <c r="AI8" s="77"/>
      <c r="AJ8" s="145"/>
      <c r="AK8" s="145"/>
      <c r="AL8" s="145"/>
      <c r="AM8" s="145"/>
      <c r="AN8" s="145"/>
    </row>
    <row r="9" spans="2:42">
      <c r="B9" s="182"/>
      <c r="C9" s="10" t="s">
        <v>15</v>
      </c>
      <c r="D9" s="19">
        <v>869</v>
      </c>
      <c r="E9" s="19">
        <v>1333</v>
      </c>
      <c r="F9" s="19">
        <v>1557</v>
      </c>
      <c r="G9" s="19">
        <v>2626</v>
      </c>
      <c r="H9" s="19">
        <v>2686</v>
      </c>
      <c r="I9" s="19">
        <v>2098</v>
      </c>
      <c r="J9" s="19">
        <v>1610</v>
      </c>
      <c r="K9" s="19">
        <v>340</v>
      </c>
      <c r="L9" s="19">
        <v>1278</v>
      </c>
      <c r="M9" s="19">
        <v>362</v>
      </c>
      <c r="N9" s="19">
        <v>215</v>
      </c>
      <c r="O9" s="19">
        <v>855</v>
      </c>
      <c r="P9" s="19">
        <v>1231</v>
      </c>
      <c r="Q9" s="19">
        <v>559</v>
      </c>
      <c r="S9" s="182"/>
      <c r="T9" s="10" t="s">
        <v>15</v>
      </c>
      <c r="U9" s="19">
        <v>1684</v>
      </c>
      <c r="V9" s="19">
        <v>2294</v>
      </c>
      <c r="W9" s="19">
        <v>3125</v>
      </c>
      <c r="X9" s="19">
        <v>5094</v>
      </c>
      <c r="Y9" s="19">
        <v>5034</v>
      </c>
      <c r="Z9" s="19">
        <v>3958</v>
      </c>
      <c r="AA9" s="19">
        <v>3165</v>
      </c>
      <c r="AB9" s="19">
        <v>691</v>
      </c>
      <c r="AC9" s="19">
        <v>2473</v>
      </c>
      <c r="AD9" s="19">
        <v>543</v>
      </c>
      <c r="AE9" s="19">
        <v>413</v>
      </c>
      <c r="AF9" s="19">
        <v>1691</v>
      </c>
      <c r="AG9" s="19">
        <v>2666</v>
      </c>
      <c r="AH9" s="19">
        <v>994</v>
      </c>
      <c r="AI9" s="77"/>
      <c r="AJ9" s="145"/>
      <c r="AK9" s="145"/>
      <c r="AL9" s="145"/>
      <c r="AM9" s="145"/>
      <c r="AN9" s="145"/>
    </row>
    <row r="10" spans="2:42">
      <c r="B10" s="182"/>
      <c r="C10" s="10" t="s">
        <v>16</v>
      </c>
      <c r="D10" s="19">
        <v>14</v>
      </c>
      <c r="E10" s="19">
        <v>170</v>
      </c>
      <c r="F10" s="19">
        <v>4</v>
      </c>
      <c r="G10" s="19">
        <v>158</v>
      </c>
      <c r="H10" s="19">
        <v>153</v>
      </c>
      <c r="I10" s="19">
        <v>103</v>
      </c>
      <c r="J10" s="19">
        <v>22</v>
      </c>
      <c r="K10" s="19">
        <v>42</v>
      </c>
      <c r="L10" s="19">
        <v>122</v>
      </c>
      <c r="M10" s="19">
        <v>69</v>
      </c>
      <c r="N10" s="19">
        <v>4</v>
      </c>
      <c r="O10" s="19">
        <v>39</v>
      </c>
      <c r="P10" s="19">
        <v>118</v>
      </c>
      <c r="Q10" s="19">
        <v>3</v>
      </c>
      <c r="S10" s="182"/>
      <c r="T10" s="10" t="s">
        <v>16</v>
      </c>
      <c r="U10" s="19">
        <v>67</v>
      </c>
      <c r="V10" s="19">
        <v>288</v>
      </c>
      <c r="W10" s="19">
        <v>92</v>
      </c>
      <c r="X10" s="19">
        <v>289</v>
      </c>
      <c r="Y10" s="19">
        <v>532</v>
      </c>
      <c r="Z10" s="19">
        <v>204</v>
      </c>
      <c r="AA10" s="19">
        <v>59</v>
      </c>
      <c r="AB10" s="19">
        <v>64</v>
      </c>
      <c r="AC10" s="19">
        <v>598</v>
      </c>
      <c r="AD10" s="19">
        <v>220</v>
      </c>
      <c r="AE10" s="19">
        <v>17</v>
      </c>
      <c r="AF10" s="19">
        <v>52</v>
      </c>
      <c r="AG10" s="19">
        <v>438</v>
      </c>
      <c r="AH10" s="19">
        <v>9</v>
      </c>
      <c r="AI10" s="77"/>
      <c r="AJ10" s="145"/>
      <c r="AK10" s="145"/>
      <c r="AL10" s="145"/>
      <c r="AM10" s="145"/>
      <c r="AN10" s="145"/>
    </row>
    <row r="11" spans="2:42">
      <c r="B11" s="182"/>
      <c r="C11" s="10" t="s">
        <v>63</v>
      </c>
      <c r="D11" s="47">
        <v>497</v>
      </c>
      <c r="E11" s="47">
        <v>584</v>
      </c>
      <c r="F11" s="47">
        <v>729</v>
      </c>
      <c r="G11" s="47">
        <v>1353</v>
      </c>
      <c r="H11" s="47">
        <v>1283</v>
      </c>
      <c r="I11" s="47">
        <v>969</v>
      </c>
      <c r="J11" s="47">
        <v>792</v>
      </c>
      <c r="K11" s="47">
        <v>309</v>
      </c>
      <c r="L11" s="47">
        <v>609</v>
      </c>
      <c r="M11" s="47">
        <v>85</v>
      </c>
      <c r="N11" s="47">
        <v>156</v>
      </c>
      <c r="O11" s="47">
        <v>615</v>
      </c>
      <c r="P11" s="47">
        <v>1849</v>
      </c>
      <c r="Q11" s="47">
        <v>381</v>
      </c>
      <c r="S11" s="182"/>
      <c r="T11" s="10" t="s">
        <v>63</v>
      </c>
      <c r="U11" s="47">
        <v>1747</v>
      </c>
      <c r="V11" s="47">
        <v>2004</v>
      </c>
      <c r="W11" s="47">
        <v>1845</v>
      </c>
      <c r="X11" s="47">
        <v>5842</v>
      </c>
      <c r="Y11" s="47">
        <v>3004</v>
      </c>
      <c r="Z11" s="47">
        <v>4315</v>
      </c>
      <c r="AA11" s="47">
        <v>2534</v>
      </c>
      <c r="AB11" s="47">
        <v>393</v>
      </c>
      <c r="AC11" s="47">
        <v>1495</v>
      </c>
      <c r="AD11" s="47">
        <v>520</v>
      </c>
      <c r="AE11" s="47">
        <v>584</v>
      </c>
      <c r="AF11" s="47">
        <v>1968</v>
      </c>
      <c r="AG11" s="47">
        <v>6192</v>
      </c>
      <c r="AH11" s="47">
        <v>2473</v>
      </c>
      <c r="AI11" s="77"/>
      <c r="AJ11" s="145"/>
      <c r="AK11" s="145"/>
      <c r="AL11" s="145"/>
      <c r="AM11" s="145"/>
      <c r="AN11" s="145"/>
    </row>
    <row r="12" spans="2:42" ht="15" customHeight="1">
      <c r="B12" s="181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M12" s="20">
        <v>48</v>
      </c>
      <c r="N12" s="20">
        <v>26</v>
      </c>
      <c r="O12" s="20">
        <v>75</v>
      </c>
      <c r="P12" s="20">
        <v>37</v>
      </c>
      <c r="Q12" s="20">
        <v>26</v>
      </c>
      <c r="S12" s="181" t="s">
        <v>23</v>
      </c>
      <c r="T12" s="10" t="s">
        <v>13</v>
      </c>
      <c r="U12" s="20">
        <v>0</v>
      </c>
      <c r="V12" s="20">
        <v>0</v>
      </c>
      <c r="W12" s="20">
        <v>0</v>
      </c>
      <c r="X12" s="20">
        <v>26</v>
      </c>
      <c r="Y12" s="20">
        <v>52</v>
      </c>
      <c r="Z12" s="20">
        <v>46</v>
      </c>
      <c r="AA12" s="20">
        <v>155</v>
      </c>
      <c r="AB12" s="20">
        <v>146</v>
      </c>
      <c r="AC12" s="20">
        <v>78</v>
      </c>
      <c r="AD12" s="20">
        <v>101</v>
      </c>
      <c r="AE12" s="20">
        <v>50</v>
      </c>
      <c r="AF12" s="20">
        <v>133</v>
      </c>
      <c r="AG12" s="20">
        <v>61</v>
      </c>
      <c r="AH12" s="20">
        <v>48</v>
      </c>
      <c r="AI12" s="77"/>
      <c r="AJ12" s="145"/>
      <c r="AK12" s="145"/>
      <c r="AL12" s="145"/>
      <c r="AM12" s="145"/>
      <c r="AN12" s="145"/>
    </row>
    <row r="13" spans="2:42">
      <c r="B13" s="182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S13" s="182"/>
      <c r="T13" s="10" t="s">
        <v>14</v>
      </c>
      <c r="U13" s="21">
        <v>0</v>
      </c>
      <c r="V13" s="21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77"/>
      <c r="AJ13" s="145"/>
      <c r="AK13" s="145"/>
      <c r="AL13" s="145"/>
      <c r="AM13" s="145"/>
      <c r="AN13" s="145"/>
    </row>
    <row r="14" spans="2:42">
      <c r="B14" s="182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M14" s="20">
        <v>155</v>
      </c>
      <c r="N14" s="20">
        <v>108</v>
      </c>
      <c r="O14" s="20">
        <v>182</v>
      </c>
      <c r="P14" s="20">
        <v>113</v>
      </c>
      <c r="Q14" s="20">
        <v>74</v>
      </c>
      <c r="S14" s="182"/>
      <c r="T14" s="10" t="s">
        <v>15</v>
      </c>
      <c r="U14" s="21">
        <v>11</v>
      </c>
      <c r="V14" s="21">
        <v>39</v>
      </c>
      <c r="W14" s="20">
        <v>0</v>
      </c>
      <c r="X14" s="20">
        <v>83</v>
      </c>
      <c r="Y14" s="20">
        <v>68</v>
      </c>
      <c r="Z14" s="20">
        <v>76</v>
      </c>
      <c r="AA14" s="20">
        <v>342</v>
      </c>
      <c r="AB14" s="20">
        <v>731</v>
      </c>
      <c r="AC14" s="20">
        <v>372</v>
      </c>
      <c r="AD14" s="20">
        <v>311</v>
      </c>
      <c r="AE14" s="20">
        <v>208</v>
      </c>
      <c r="AF14" s="20">
        <v>352</v>
      </c>
      <c r="AG14" s="20">
        <v>253</v>
      </c>
      <c r="AH14" s="20">
        <v>138</v>
      </c>
      <c r="AI14" s="77"/>
      <c r="AJ14" s="145"/>
      <c r="AK14" s="145"/>
      <c r="AL14" s="145"/>
      <c r="AM14" s="145"/>
      <c r="AN14" s="145"/>
    </row>
    <row r="15" spans="2:42">
      <c r="B15" s="182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16</v>
      </c>
      <c r="L15" s="20">
        <v>0</v>
      </c>
      <c r="M15" s="20">
        <v>14</v>
      </c>
      <c r="N15" s="20">
        <v>0</v>
      </c>
      <c r="O15" s="20">
        <v>0</v>
      </c>
      <c r="P15" s="20">
        <v>0</v>
      </c>
      <c r="Q15" s="20">
        <v>0</v>
      </c>
      <c r="S15" s="182"/>
      <c r="T15" s="10" t="s">
        <v>16</v>
      </c>
      <c r="U15" s="21">
        <v>0</v>
      </c>
      <c r="V15" s="21">
        <v>0</v>
      </c>
      <c r="W15" s="20">
        <v>0</v>
      </c>
      <c r="X15" s="20">
        <v>3</v>
      </c>
      <c r="Y15" s="20">
        <v>0</v>
      </c>
      <c r="Z15" s="20">
        <v>0</v>
      </c>
      <c r="AA15" s="20">
        <v>0</v>
      </c>
      <c r="AB15" s="20">
        <v>24</v>
      </c>
      <c r="AC15" s="20">
        <v>0</v>
      </c>
      <c r="AD15" s="20">
        <v>14</v>
      </c>
      <c r="AE15" s="20">
        <v>0</v>
      </c>
      <c r="AF15" s="20">
        <v>0</v>
      </c>
      <c r="AG15" s="20">
        <v>0</v>
      </c>
      <c r="AH15" s="20">
        <v>0</v>
      </c>
      <c r="AI15" s="137"/>
      <c r="AJ15" s="145"/>
      <c r="AK15" s="145"/>
      <c r="AL15" s="145"/>
      <c r="AM15" s="145"/>
      <c r="AN15" s="145"/>
    </row>
    <row r="16" spans="2:42" ht="15.75" thickBot="1">
      <c r="B16" s="182"/>
      <c r="C16" s="10" t="s">
        <v>63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L16" s="22">
        <v>34</v>
      </c>
      <c r="M16" s="22">
        <v>62</v>
      </c>
      <c r="N16" s="22">
        <v>11</v>
      </c>
      <c r="O16" s="22">
        <v>46</v>
      </c>
      <c r="P16" s="22">
        <v>162</v>
      </c>
      <c r="Q16" s="22">
        <v>117</v>
      </c>
      <c r="S16" s="182"/>
      <c r="T16" s="10" t="s">
        <v>63</v>
      </c>
      <c r="U16" s="22">
        <v>0</v>
      </c>
      <c r="V16" s="22">
        <v>108</v>
      </c>
      <c r="W16" s="22">
        <v>2</v>
      </c>
      <c r="X16" s="22">
        <v>435</v>
      </c>
      <c r="Y16" s="22">
        <v>38</v>
      </c>
      <c r="Z16" s="22">
        <v>26</v>
      </c>
      <c r="AA16" s="22">
        <v>302</v>
      </c>
      <c r="AB16" s="22">
        <v>131</v>
      </c>
      <c r="AC16" s="22">
        <v>404</v>
      </c>
      <c r="AD16" s="22">
        <v>103</v>
      </c>
      <c r="AE16" s="22">
        <v>18</v>
      </c>
      <c r="AF16" s="22">
        <v>172</v>
      </c>
      <c r="AG16" s="22">
        <v>598</v>
      </c>
      <c r="AH16" s="22">
        <v>422</v>
      </c>
      <c r="AI16" s="137"/>
      <c r="AJ16" s="145"/>
      <c r="AK16" s="145"/>
      <c r="AL16" s="145"/>
      <c r="AM16" s="145"/>
      <c r="AN16" s="145"/>
    </row>
    <row r="17" spans="2:40">
      <c r="AH17" s="137"/>
      <c r="AI17" s="137"/>
      <c r="AJ17" s="145"/>
      <c r="AK17" s="145"/>
      <c r="AL17" s="145"/>
      <c r="AM17" s="145"/>
      <c r="AN17" s="145"/>
    </row>
    <row r="18" spans="2:40">
      <c r="B18" s="9" t="s">
        <v>98</v>
      </c>
      <c r="S18" s="9" t="s">
        <v>100</v>
      </c>
      <c r="AI18" s="137"/>
      <c r="AJ18" s="145"/>
      <c r="AK18" s="145"/>
      <c r="AL18" s="145"/>
      <c r="AM18" s="145"/>
      <c r="AN18" s="145"/>
    </row>
    <row r="19" spans="2:40">
      <c r="B19" s="9"/>
      <c r="S19" s="9"/>
      <c r="AI19" s="137"/>
      <c r="AJ19" s="145"/>
      <c r="AK19" s="145"/>
      <c r="AL19" s="145"/>
      <c r="AM19" s="145"/>
      <c r="AN19" s="145"/>
    </row>
    <row r="20" spans="2:40" s="74" customFormat="1">
      <c r="AJ20" s="145"/>
      <c r="AK20" s="145"/>
      <c r="AL20" s="145"/>
      <c r="AM20" s="145"/>
      <c r="AN20" s="145"/>
    </row>
    <row r="21" spans="2:40" s="74" customFormat="1">
      <c r="AK21" s="145"/>
      <c r="AL21" s="145"/>
    </row>
    <row r="22" spans="2:40" s="63" customFormat="1"/>
    <row r="23" spans="2:40" s="63" customFormat="1"/>
    <row r="24" spans="2:40" s="63" customFormat="1"/>
    <row r="25" spans="2:40" s="63" customFormat="1"/>
    <row r="26" spans="2:40" s="63" customFormat="1"/>
    <row r="27" spans="2:40" s="63" customFormat="1"/>
    <row r="28" spans="2:40" s="63" customFormat="1">
      <c r="C28" s="104"/>
      <c r="D28" s="104"/>
      <c r="E28" s="104"/>
      <c r="F28" s="104"/>
      <c r="G28" s="104"/>
      <c r="H28" s="104"/>
      <c r="I28" s="104"/>
      <c r="U28" s="104"/>
      <c r="V28" s="104"/>
      <c r="W28" s="104"/>
      <c r="X28" s="104"/>
      <c r="Y28" s="104"/>
      <c r="Z28" s="104"/>
      <c r="AA28" s="117"/>
    </row>
    <row r="29" spans="2:40" s="63" customFormat="1">
      <c r="C29" s="104"/>
      <c r="D29" s="104"/>
      <c r="E29" s="104"/>
      <c r="F29" s="104"/>
      <c r="G29" s="104"/>
      <c r="H29" s="104"/>
      <c r="I29" s="104"/>
      <c r="U29" s="104"/>
      <c r="V29" s="104"/>
      <c r="W29" s="104"/>
      <c r="X29" s="104"/>
      <c r="Y29" s="104"/>
      <c r="Z29" s="104"/>
      <c r="AA29" s="117"/>
    </row>
    <row r="30" spans="2:40" s="63" customFormat="1">
      <c r="C30" s="104"/>
      <c r="D30" s="104"/>
      <c r="E30" s="104"/>
      <c r="F30" s="104"/>
      <c r="G30" s="104"/>
      <c r="H30" s="104"/>
      <c r="I30" s="104"/>
      <c r="U30" s="104"/>
      <c r="V30" s="104"/>
      <c r="W30" s="104"/>
      <c r="X30" s="104"/>
      <c r="Y30" s="104"/>
      <c r="Z30" s="104"/>
      <c r="AA30" s="117"/>
    </row>
    <row r="31" spans="2:40" s="63" customFormat="1">
      <c r="C31" s="104"/>
      <c r="D31" s="104"/>
      <c r="E31" s="104"/>
      <c r="F31" s="104"/>
      <c r="G31" s="104"/>
      <c r="H31" s="104"/>
      <c r="I31" s="104"/>
      <c r="U31" s="104"/>
      <c r="V31" s="104"/>
      <c r="W31" s="104"/>
      <c r="X31" s="104"/>
      <c r="Y31" s="104"/>
      <c r="Z31" s="104"/>
      <c r="AA31" s="117"/>
    </row>
    <row r="32" spans="2:40" s="63" customFormat="1">
      <c r="C32" s="104"/>
      <c r="D32" s="104"/>
      <c r="E32" s="104"/>
      <c r="F32" s="104"/>
      <c r="G32" s="104"/>
      <c r="H32" s="104"/>
      <c r="I32" s="104"/>
      <c r="U32" s="104"/>
      <c r="V32" s="104"/>
      <c r="W32" s="104"/>
      <c r="X32" s="104"/>
      <c r="Y32" s="104"/>
      <c r="Z32" s="104"/>
      <c r="AA32" s="117"/>
    </row>
    <row r="33" s="63" customFormat="1"/>
    <row r="34" s="63" customFormat="1"/>
    <row r="35" s="63" customFormat="1"/>
    <row r="36" s="63" customFormat="1"/>
    <row r="37" s="63" customFormat="1"/>
    <row r="38" s="74" customFormat="1"/>
    <row r="39" s="74" customFormat="1"/>
    <row r="40" s="74" customFormat="1"/>
    <row r="41" s="74" customFormat="1"/>
    <row r="42" s="74" customFormat="1"/>
  </sheetData>
  <sheetProtection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S7:S11"/>
    <mergeCell ref="S12:S16"/>
  </mergeCells>
  <phoneticPr fontId="45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1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4"/>
  <sheetViews>
    <sheetView showGridLines="0" topLeftCell="A13" zoomScale="70" zoomScaleNormal="70" workbookViewId="0">
      <selection activeCell="M14" sqref="M14"/>
    </sheetView>
  </sheetViews>
  <sheetFormatPr defaultColWidth="9.140625" defaultRowHeight="15"/>
  <cols>
    <col min="1" max="1" width="9.140625" style="23"/>
    <col min="2" max="2" width="11.28515625" style="23" bestFit="1" customWidth="1"/>
    <col min="3" max="14" width="12.7109375" style="23" customWidth="1"/>
    <col min="15" max="16" width="13.28515625" style="23" bestFit="1" customWidth="1"/>
    <col min="17" max="17" width="28.5703125" style="23" bestFit="1" customWidth="1"/>
    <col min="18" max="20" width="12.7109375" style="23" customWidth="1"/>
    <col min="21" max="16384" width="9.140625" style="23"/>
  </cols>
  <sheetData>
    <row r="1" spans="1:34">
      <c r="A1" s="77"/>
      <c r="D1" s="78">
        <v>447916</v>
      </c>
      <c r="E1" s="78">
        <v>479887</v>
      </c>
      <c r="F1" s="78">
        <v>671789</v>
      </c>
      <c r="G1" s="78">
        <v>554977</v>
      </c>
      <c r="H1" s="78">
        <v>713565</v>
      </c>
      <c r="I1" s="78">
        <v>731356</v>
      </c>
      <c r="J1" s="78">
        <v>672363</v>
      </c>
      <c r="K1" s="78">
        <v>634697</v>
      </c>
      <c r="L1" s="78">
        <v>582507</v>
      </c>
      <c r="M1" s="78">
        <v>624080</v>
      </c>
      <c r="N1" s="78">
        <v>535147</v>
      </c>
      <c r="O1" s="78"/>
      <c r="P1" s="77"/>
      <c r="Q1" s="77"/>
      <c r="R1" s="77"/>
      <c r="S1" s="77"/>
      <c r="T1" s="78"/>
      <c r="U1" s="77"/>
      <c r="V1" s="77"/>
      <c r="W1" s="77"/>
      <c r="X1" s="77"/>
    </row>
    <row r="2" spans="1:34">
      <c r="A2" s="77"/>
      <c r="B2" s="24" t="s">
        <v>5</v>
      </c>
      <c r="D2" s="78">
        <v>658637</v>
      </c>
      <c r="E2" s="78">
        <v>604364</v>
      </c>
      <c r="F2" s="78">
        <v>713107</v>
      </c>
      <c r="G2" s="78">
        <v>723949</v>
      </c>
      <c r="H2" s="78">
        <v>815203.23</v>
      </c>
      <c r="I2" s="78">
        <v>820510</v>
      </c>
      <c r="J2" s="78">
        <v>737535</v>
      </c>
      <c r="K2" s="78">
        <v>677634</v>
      </c>
      <c r="L2" s="78">
        <v>679905</v>
      </c>
      <c r="M2" s="78">
        <v>639040</v>
      </c>
      <c r="N2" s="78">
        <v>559103</v>
      </c>
      <c r="O2" s="78">
        <v>1385809</v>
      </c>
      <c r="P2" s="77"/>
      <c r="Q2" s="78" t="s">
        <v>170</v>
      </c>
      <c r="R2" s="78" t="s">
        <v>171</v>
      </c>
      <c r="S2" s="78"/>
      <c r="T2" s="78"/>
      <c r="U2" s="77"/>
      <c r="V2" s="77"/>
      <c r="W2" s="77"/>
      <c r="X2" s="77"/>
      <c r="Y2" s="77"/>
      <c r="Z2" s="77"/>
      <c r="AA2" s="77"/>
      <c r="AB2" s="77"/>
      <c r="AC2" s="77"/>
    </row>
    <row r="3" spans="1:34">
      <c r="A3" s="77"/>
      <c r="D3" s="78">
        <v>658024</v>
      </c>
      <c r="E3" s="78">
        <v>624416</v>
      </c>
      <c r="F3" s="78">
        <v>707323</v>
      </c>
      <c r="G3" s="78">
        <v>597294</v>
      </c>
      <c r="H3" s="78">
        <v>790250</v>
      </c>
      <c r="I3" s="78">
        <v>747218</v>
      </c>
      <c r="J3" s="78">
        <v>754610</v>
      </c>
      <c r="K3" s="78">
        <v>661267</v>
      </c>
      <c r="L3" s="78">
        <v>729255</v>
      </c>
      <c r="M3" s="78">
        <v>650967</v>
      </c>
      <c r="N3" s="78"/>
      <c r="O3" s="78">
        <v>426707</v>
      </c>
      <c r="P3" s="78"/>
      <c r="Q3" s="78" t="s">
        <v>169</v>
      </c>
      <c r="R3" s="78">
        <v>1</v>
      </c>
      <c r="S3" s="78">
        <v>2</v>
      </c>
      <c r="T3" s="78">
        <v>3</v>
      </c>
      <c r="U3" s="77"/>
      <c r="V3" s="94"/>
      <c r="W3" s="94"/>
      <c r="X3" s="94"/>
    </row>
    <row r="4" spans="1:34">
      <c r="A4" s="77"/>
      <c r="B4" s="40" t="s">
        <v>102</v>
      </c>
      <c r="C4" s="40"/>
      <c r="J4" s="77"/>
      <c r="K4" s="77"/>
      <c r="O4" s="77"/>
      <c r="P4" s="77"/>
      <c r="Q4" s="77"/>
      <c r="R4" s="77"/>
      <c r="T4" s="145"/>
      <c r="U4" s="145"/>
      <c r="V4" s="77"/>
      <c r="W4" s="77"/>
      <c r="X4" s="77"/>
      <c r="Y4" s="77"/>
      <c r="Z4" s="77"/>
    </row>
    <row r="5" spans="1:34" ht="15.75" thickBot="1">
      <c r="A5" s="77"/>
      <c r="B5" s="131"/>
      <c r="C5" s="40"/>
      <c r="J5" s="77"/>
      <c r="K5" s="77"/>
      <c r="O5" s="77"/>
      <c r="P5" s="77"/>
      <c r="Q5" s="77"/>
      <c r="R5" s="77"/>
      <c r="S5" s="77"/>
      <c r="T5" s="145"/>
      <c r="U5" s="145"/>
      <c r="V5" s="77"/>
      <c r="W5" s="44"/>
      <c r="X5" s="44"/>
      <c r="Y5" s="44"/>
      <c r="Z5" s="44"/>
      <c r="AA5" s="44"/>
      <c r="AB5" s="44"/>
    </row>
    <row r="6" spans="1:34">
      <c r="A6" s="131"/>
      <c r="B6" s="131"/>
      <c r="C6" s="196" t="s">
        <v>26</v>
      </c>
      <c r="D6" s="198" t="s">
        <v>27</v>
      </c>
      <c r="E6" s="198" t="s">
        <v>28</v>
      </c>
      <c r="F6" s="198" t="s">
        <v>29</v>
      </c>
      <c r="G6" s="198" t="s">
        <v>30</v>
      </c>
      <c r="H6" s="198" t="s">
        <v>31</v>
      </c>
      <c r="I6" s="198" t="s">
        <v>32</v>
      </c>
      <c r="J6" s="198" t="s">
        <v>33</v>
      </c>
      <c r="K6" s="198" t="s">
        <v>34</v>
      </c>
      <c r="L6" s="198" t="s">
        <v>35</v>
      </c>
      <c r="M6" s="198" t="s">
        <v>36</v>
      </c>
      <c r="N6" s="194" t="s">
        <v>37</v>
      </c>
      <c r="P6" s="77"/>
      <c r="Q6" s="77"/>
      <c r="R6" s="77"/>
      <c r="S6" s="77"/>
      <c r="T6" s="145"/>
      <c r="U6" s="145"/>
      <c r="V6" s="44"/>
      <c r="W6" s="44"/>
      <c r="X6" s="44"/>
    </row>
    <row r="7" spans="1:34" ht="15.75" thickBot="1">
      <c r="A7" s="131"/>
      <c r="B7" s="131"/>
      <c r="C7" s="197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5"/>
      <c r="P7" s="44"/>
      <c r="Q7" s="44"/>
      <c r="R7" s="44"/>
      <c r="S7" s="44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</row>
    <row r="8" spans="1:34">
      <c r="A8" s="77"/>
      <c r="B8" s="96">
        <v>2017</v>
      </c>
      <c r="C8" s="41">
        <v>156414</v>
      </c>
      <c r="D8" s="42">
        <v>166801</v>
      </c>
      <c r="E8" s="41">
        <v>200825</v>
      </c>
      <c r="F8" s="42">
        <v>176969</v>
      </c>
      <c r="G8" s="41">
        <v>215207</v>
      </c>
      <c r="H8" s="42">
        <v>246247</v>
      </c>
      <c r="I8" s="41">
        <v>274829</v>
      </c>
      <c r="J8" s="42">
        <v>250778</v>
      </c>
      <c r="K8" s="41">
        <v>193140</v>
      </c>
      <c r="L8" s="42">
        <v>197324</v>
      </c>
      <c r="M8" s="41">
        <v>177675</v>
      </c>
      <c r="N8" s="43">
        <v>157960</v>
      </c>
      <c r="O8" s="155"/>
      <c r="Q8" s="44"/>
      <c r="R8" s="44"/>
      <c r="S8" s="44"/>
      <c r="T8" s="145"/>
      <c r="U8" s="145"/>
      <c r="V8" s="44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</row>
    <row r="9" spans="1:34">
      <c r="A9" s="77"/>
      <c r="B9" s="97">
        <v>2018</v>
      </c>
      <c r="C9" s="41">
        <v>237927</v>
      </c>
      <c r="D9" s="42">
        <v>205992</v>
      </c>
      <c r="E9" s="41">
        <v>225966</v>
      </c>
      <c r="F9" s="42">
        <v>242951</v>
      </c>
      <c r="G9" s="41">
        <v>251498</v>
      </c>
      <c r="H9" s="42">
        <v>274253</v>
      </c>
      <c r="I9" s="41">
        <v>286581</v>
      </c>
      <c r="J9" s="42">
        <v>257698</v>
      </c>
      <c r="K9" s="41">
        <v>216933</v>
      </c>
      <c r="L9" s="42">
        <v>183664</v>
      </c>
      <c r="M9" s="41">
        <v>163618</v>
      </c>
      <c r="N9" s="43">
        <v>153388</v>
      </c>
      <c r="O9" s="155"/>
      <c r="P9" s="156"/>
      <c r="Q9" s="158"/>
      <c r="R9" s="77"/>
      <c r="T9" s="145"/>
      <c r="U9" s="145"/>
      <c r="V9" s="77"/>
      <c r="W9" s="77"/>
      <c r="X9" s="77"/>
    </row>
    <row r="10" spans="1:34">
      <c r="A10" s="77"/>
      <c r="B10" s="119">
        <v>2019</v>
      </c>
      <c r="C10" s="120">
        <v>229442</v>
      </c>
      <c r="D10" s="121">
        <v>206834</v>
      </c>
      <c r="E10" s="122">
        <v>226253</v>
      </c>
      <c r="F10" s="123">
        <v>199836</v>
      </c>
      <c r="G10" s="41">
        <v>275576</v>
      </c>
      <c r="H10" s="123">
        <v>253999</v>
      </c>
      <c r="I10" s="124">
        <v>301966</v>
      </c>
      <c r="J10" s="125">
        <v>253965</v>
      </c>
      <c r="K10" s="124">
        <v>241776</v>
      </c>
      <c r="L10" s="125">
        <v>193841</v>
      </c>
      <c r="M10" s="124">
        <v>173384</v>
      </c>
      <c r="N10" s="126">
        <v>159331</v>
      </c>
      <c r="O10" s="155"/>
      <c r="P10" s="156"/>
      <c r="Q10" s="158"/>
      <c r="R10" s="77"/>
      <c r="T10" s="145"/>
      <c r="U10" s="145"/>
      <c r="V10" s="77"/>
      <c r="W10" s="77"/>
      <c r="X10" s="77"/>
    </row>
    <row r="11" spans="1:34" s="77" customFormat="1">
      <c r="B11" s="119">
        <v>2020</v>
      </c>
      <c r="C11" s="124">
        <v>250679</v>
      </c>
      <c r="D11" s="125">
        <v>185927</v>
      </c>
      <c r="E11" s="124">
        <v>50700</v>
      </c>
      <c r="F11" s="142">
        <v>9936</v>
      </c>
      <c r="G11" s="143">
        <v>33930</v>
      </c>
      <c r="H11" s="142">
        <v>94331</v>
      </c>
      <c r="I11" s="124">
        <v>144403</v>
      </c>
      <c r="J11" s="125">
        <v>110030</v>
      </c>
      <c r="K11" s="124">
        <v>88000</v>
      </c>
      <c r="L11" s="125">
        <v>36134</v>
      </c>
      <c r="M11" s="124">
        <v>23145</v>
      </c>
      <c r="N11" s="144">
        <v>35708</v>
      </c>
      <c r="O11" s="155"/>
      <c r="P11" s="156"/>
      <c r="Q11" s="158"/>
      <c r="T11" s="145"/>
      <c r="U11" s="145"/>
    </row>
    <row r="12" spans="1:34" ht="15.75" thickBot="1">
      <c r="A12" s="77"/>
      <c r="B12" s="127">
        <v>2021</v>
      </c>
      <c r="C12" s="128">
        <v>50013</v>
      </c>
      <c r="D12" s="129">
        <v>70799</v>
      </c>
      <c r="E12" s="128">
        <v>77885</v>
      </c>
      <c r="F12" s="129">
        <v>84399</v>
      </c>
      <c r="G12" s="128">
        <v>173550</v>
      </c>
      <c r="H12" s="129">
        <v>236861</v>
      </c>
      <c r="I12" s="128">
        <v>263282</v>
      </c>
      <c r="J12" s="129">
        <v>270727</v>
      </c>
      <c r="K12" s="128">
        <v>168923</v>
      </c>
      <c r="L12" s="129">
        <v>121113</v>
      </c>
      <c r="M12" s="128">
        <v>92653</v>
      </c>
      <c r="N12" s="130">
        <v>70435</v>
      </c>
      <c r="O12" s="155"/>
      <c r="P12" s="164"/>
      <c r="Q12" s="158">
        <f>O12-P12</f>
        <v>0</v>
      </c>
      <c r="R12" s="77"/>
      <c r="T12" s="145"/>
      <c r="U12" s="145"/>
      <c r="V12" s="77"/>
      <c r="W12" s="77"/>
      <c r="X12" s="77"/>
    </row>
    <row r="13" spans="1:34">
      <c r="A13" s="77"/>
      <c r="R13" s="77"/>
      <c r="T13" s="145"/>
      <c r="U13" s="145"/>
      <c r="V13" s="77"/>
      <c r="W13" s="77"/>
      <c r="X13" s="77"/>
    </row>
    <row r="14" spans="1:34">
      <c r="A14" s="77"/>
      <c r="B14" s="40" t="s">
        <v>220</v>
      </c>
      <c r="J14" s="77"/>
      <c r="M14" s="40" t="s">
        <v>221</v>
      </c>
      <c r="T14" s="145"/>
      <c r="U14" s="145"/>
      <c r="V14" s="77"/>
      <c r="W14" s="77"/>
      <c r="X14" s="77"/>
    </row>
    <row r="15" spans="1:34" s="44" customFormat="1">
      <c r="T15" s="145"/>
      <c r="U15" s="145"/>
    </row>
    <row r="16" spans="1:34" s="159" customFormat="1">
      <c r="T16" s="160"/>
      <c r="U16" s="160"/>
    </row>
    <row r="17" spans="1:33" s="159" customFormat="1">
      <c r="T17" s="160"/>
      <c r="U17" s="160"/>
      <c r="V17" s="160"/>
      <c r="W17" s="160"/>
      <c r="X17" s="160"/>
      <c r="Y17" s="160"/>
      <c r="Z17" s="160"/>
      <c r="AA17" s="160"/>
    </row>
    <row r="18" spans="1:33" s="159" customFormat="1">
      <c r="T18" s="160"/>
      <c r="U18" s="160"/>
    </row>
    <row r="19" spans="1:33" s="159" customFormat="1">
      <c r="T19" s="160"/>
      <c r="U19" s="160"/>
    </row>
    <row r="20" spans="1:33" s="159" customFormat="1">
      <c r="T20" s="160"/>
      <c r="U20" s="160"/>
    </row>
    <row r="21" spans="1:33" s="159" customFormat="1"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</row>
    <row r="22" spans="1:33" s="159" customFormat="1">
      <c r="T22" s="160"/>
      <c r="U22" s="160"/>
    </row>
    <row r="23" spans="1:33" s="159" customFormat="1">
      <c r="M23" s="163"/>
      <c r="T23" s="160"/>
      <c r="U23" s="160"/>
    </row>
    <row r="24" spans="1:33" s="166" customFormat="1">
      <c r="B24" s="167" t="s">
        <v>26</v>
      </c>
      <c r="C24" s="167" t="s">
        <v>27</v>
      </c>
      <c r="D24" s="167" t="s">
        <v>28</v>
      </c>
      <c r="E24" s="167" t="s">
        <v>29</v>
      </c>
      <c r="F24" s="167" t="s">
        <v>30</v>
      </c>
      <c r="G24" s="167" t="s">
        <v>31</v>
      </c>
      <c r="H24" s="167" t="s">
        <v>32</v>
      </c>
      <c r="I24" s="167" t="s">
        <v>33</v>
      </c>
      <c r="J24" s="167" t="s">
        <v>34</v>
      </c>
      <c r="K24" s="167" t="s">
        <v>35</v>
      </c>
      <c r="L24" s="167" t="s">
        <v>36</v>
      </c>
      <c r="M24" s="168" t="s">
        <v>37</v>
      </c>
      <c r="T24" s="169"/>
      <c r="U24" s="169"/>
    </row>
    <row r="25" spans="1:33" s="166" customFormat="1">
      <c r="A25" s="166">
        <v>2017</v>
      </c>
      <c r="B25" s="168">
        <v>156414</v>
      </c>
      <c r="C25" s="168">
        <v>166801</v>
      </c>
      <c r="D25" s="168">
        <v>200825</v>
      </c>
      <c r="E25" s="168">
        <v>176969</v>
      </c>
      <c r="F25" s="168">
        <v>215207</v>
      </c>
      <c r="G25" s="168">
        <v>246247</v>
      </c>
      <c r="H25" s="168">
        <v>274829</v>
      </c>
      <c r="I25" s="168">
        <v>250778</v>
      </c>
      <c r="J25" s="168">
        <v>193140</v>
      </c>
      <c r="K25" s="168">
        <v>197324</v>
      </c>
      <c r="L25" s="168">
        <v>177675</v>
      </c>
      <c r="M25" s="168">
        <v>157960</v>
      </c>
      <c r="N25" s="170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</row>
    <row r="26" spans="1:33" s="166" customFormat="1">
      <c r="A26" s="166">
        <v>2018</v>
      </c>
      <c r="B26" s="168">
        <v>237927</v>
      </c>
      <c r="C26" s="168">
        <v>205992</v>
      </c>
      <c r="D26" s="168">
        <v>225966</v>
      </c>
      <c r="E26" s="168">
        <v>242951</v>
      </c>
      <c r="F26" s="168">
        <v>251498</v>
      </c>
      <c r="G26" s="168">
        <v>274253</v>
      </c>
      <c r="H26" s="168">
        <v>286581</v>
      </c>
      <c r="I26" s="168">
        <v>257698</v>
      </c>
      <c r="J26" s="168">
        <v>216933</v>
      </c>
      <c r="K26" s="168">
        <v>183664</v>
      </c>
      <c r="L26" s="168">
        <v>163618</v>
      </c>
      <c r="M26" s="168">
        <v>153388</v>
      </c>
      <c r="N26" s="170"/>
      <c r="T26" s="169"/>
      <c r="U26" s="169"/>
    </row>
    <row r="27" spans="1:33" s="166" customFormat="1">
      <c r="A27" s="166">
        <v>2019</v>
      </c>
      <c r="B27" s="168">
        <v>229442</v>
      </c>
      <c r="C27" s="168">
        <v>206834</v>
      </c>
      <c r="D27" s="168">
        <v>226253</v>
      </c>
      <c r="E27" s="168">
        <v>199836</v>
      </c>
      <c r="F27" s="168">
        <v>275576</v>
      </c>
      <c r="G27" s="168">
        <v>253999</v>
      </c>
      <c r="H27" s="168">
        <v>301966</v>
      </c>
      <c r="I27" s="168">
        <v>253965</v>
      </c>
      <c r="J27" s="168">
        <v>241776</v>
      </c>
      <c r="K27" s="168">
        <v>193841</v>
      </c>
      <c r="L27" s="168">
        <v>173384</v>
      </c>
      <c r="M27" s="168">
        <v>159331</v>
      </c>
      <c r="N27" s="170"/>
      <c r="T27" s="169"/>
      <c r="U27" s="169"/>
    </row>
    <row r="28" spans="1:33" s="166" customFormat="1">
      <c r="A28" s="166">
        <v>2020</v>
      </c>
      <c r="B28" s="168">
        <v>250679</v>
      </c>
      <c r="C28" s="168">
        <v>185927</v>
      </c>
      <c r="D28" s="168">
        <v>50700</v>
      </c>
      <c r="E28" s="168">
        <v>9936</v>
      </c>
      <c r="F28" s="168">
        <v>33930</v>
      </c>
      <c r="G28" s="168">
        <v>94331</v>
      </c>
      <c r="H28" s="168">
        <v>144403</v>
      </c>
      <c r="I28" s="168">
        <v>110030</v>
      </c>
      <c r="J28" s="168">
        <v>88000</v>
      </c>
      <c r="K28" s="168">
        <v>36134</v>
      </c>
      <c r="L28" s="168">
        <v>23145</v>
      </c>
      <c r="M28" s="168">
        <v>35708</v>
      </c>
      <c r="N28" s="170"/>
      <c r="T28" s="169"/>
      <c r="U28" s="169"/>
    </row>
    <row r="29" spans="1:33" s="166" customFormat="1">
      <c r="A29" s="166">
        <v>2021</v>
      </c>
      <c r="B29" s="171">
        <v>50013</v>
      </c>
      <c r="C29" s="171">
        <v>70799</v>
      </c>
      <c r="D29" s="171">
        <v>77885</v>
      </c>
      <c r="E29" s="171">
        <v>84399</v>
      </c>
      <c r="F29" s="171">
        <v>173550</v>
      </c>
      <c r="G29" s="171">
        <v>236861</v>
      </c>
      <c r="H29" s="168">
        <v>263282</v>
      </c>
      <c r="I29" s="168">
        <v>270727</v>
      </c>
      <c r="J29" s="168">
        <v>168923</v>
      </c>
      <c r="K29" s="168">
        <v>121113</v>
      </c>
      <c r="L29" s="168">
        <v>92653</v>
      </c>
      <c r="M29" s="171">
        <v>70435</v>
      </c>
      <c r="N29" s="170"/>
      <c r="T29" s="169"/>
      <c r="U29" s="169"/>
    </row>
    <row r="30" spans="1:33" s="166" customFormat="1" ht="14.25" customHeight="1">
      <c r="A30" s="166">
        <v>2017</v>
      </c>
      <c r="B30" s="171">
        <v>447916</v>
      </c>
      <c r="C30" s="171">
        <v>479887</v>
      </c>
      <c r="D30" s="171">
        <v>671789</v>
      </c>
      <c r="E30" s="171">
        <v>554977</v>
      </c>
      <c r="F30" s="171">
        <v>713637</v>
      </c>
      <c r="G30" s="171">
        <v>731460</v>
      </c>
      <c r="H30" s="171">
        <v>672488</v>
      </c>
      <c r="I30" s="171">
        <v>634767</v>
      </c>
      <c r="J30" s="171">
        <v>582718</v>
      </c>
      <c r="K30" s="171">
        <v>624082</v>
      </c>
      <c r="L30" s="171">
        <v>535147</v>
      </c>
      <c r="M30" s="171">
        <v>463939</v>
      </c>
      <c r="N30" s="172"/>
      <c r="T30" s="169"/>
      <c r="U30" s="169"/>
    </row>
    <row r="31" spans="1:33" s="166" customFormat="1">
      <c r="A31" s="166">
        <v>2018</v>
      </c>
      <c r="B31" s="171">
        <v>658843</v>
      </c>
      <c r="C31" s="171">
        <v>604431</v>
      </c>
      <c r="D31" s="171">
        <v>713225</v>
      </c>
      <c r="E31" s="171">
        <v>724337</v>
      </c>
      <c r="F31" s="171">
        <v>815513.23</v>
      </c>
      <c r="G31" s="171">
        <v>821096</v>
      </c>
      <c r="H31" s="171">
        <v>738857</v>
      </c>
      <c r="I31" s="171">
        <v>678407</v>
      </c>
      <c r="J31" s="171">
        <v>678847</v>
      </c>
      <c r="K31" s="171">
        <v>639552</v>
      </c>
      <c r="L31" s="171">
        <v>560018</v>
      </c>
      <c r="M31" s="171">
        <v>477213</v>
      </c>
      <c r="N31" s="172"/>
      <c r="T31" s="169"/>
      <c r="U31" s="169"/>
    </row>
    <row r="32" spans="1:33" s="166" customFormat="1">
      <c r="A32" s="166">
        <v>2019</v>
      </c>
      <c r="B32" s="171">
        <v>660129</v>
      </c>
      <c r="C32" s="171">
        <v>625717</v>
      </c>
      <c r="D32" s="171">
        <v>709446</v>
      </c>
      <c r="E32" s="171">
        <v>600379</v>
      </c>
      <c r="F32" s="171">
        <v>800725</v>
      </c>
      <c r="G32" s="171">
        <v>755637</v>
      </c>
      <c r="H32" s="171">
        <v>762468</v>
      </c>
      <c r="I32" s="171">
        <v>676414</v>
      </c>
      <c r="J32" s="171">
        <v>746899</v>
      </c>
      <c r="K32" s="171">
        <v>668908</v>
      </c>
      <c r="L32" s="171">
        <v>544880</v>
      </c>
      <c r="M32" s="171">
        <v>472838</v>
      </c>
      <c r="N32" s="172"/>
      <c r="T32" s="169"/>
      <c r="U32" s="169"/>
    </row>
    <row r="33" spans="1:21" s="166" customFormat="1">
      <c r="A33" s="166">
        <v>2020</v>
      </c>
      <c r="B33" s="171">
        <v>686463</v>
      </c>
      <c r="C33" s="171">
        <v>534045</v>
      </c>
      <c r="D33" s="171">
        <v>135152</v>
      </c>
      <c r="E33" s="171">
        <v>22429</v>
      </c>
      <c r="F33" s="171">
        <v>87966</v>
      </c>
      <c r="G33" s="171">
        <v>211969</v>
      </c>
      <c r="H33" s="171">
        <v>350082</v>
      </c>
      <c r="I33" s="171">
        <v>277434</v>
      </c>
      <c r="J33" s="171">
        <v>234777</v>
      </c>
      <c r="K33" s="171">
        <v>95644</v>
      </c>
      <c r="L33" s="171">
        <v>56498</v>
      </c>
      <c r="M33" s="171">
        <v>80308</v>
      </c>
      <c r="N33" s="172"/>
      <c r="T33" s="169"/>
      <c r="U33" s="169"/>
    </row>
    <row r="34" spans="1:21" s="166" customFormat="1">
      <c r="A34" s="166">
        <v>2021</v>
      </c>
      <c r="B34" s="171">
        <v>104081</v>
      </c>
      <c r="C34" s="171">
        <v>144923</v>
      </c>
      <c r="D34" s="171">
        <v>151748</v>
      </c>
      <c r="E34" s="171">
        <v>174957</v>
      </c>
      <c r="F34" s="171">
        <v>407871</v>
      </c>
      <c r="G34" s="171">
        <v>611450</v>
      </c>
      <c r="H34" s="171">
        <v>662270</v>
      </c>
      <c r="I34" s="171">
        <v>700687</v>
      </c>
      <c r="J34" s="171">
        <v>532802</v>
      </c>
      <c r="K34" s="171">
        <v>446275</v>
      </c>
      <c r="L34" s="171">
        <v>290679</v>
      </c>
      <c r="M34" s="173">
        <v>190626</v>
      </c>
      <c r="N34" s="172"/>
      <c r="T34" s="169"/>
      <c r="U34" s="169"/>
    </row>
    <row r="35" spans="1:21" s="166" customFormat="1">
      <c r="A35" s="166">
        <v>2017</v>
      </c>
      <c r="B35" s="173">
        <f>B30/B25</f>
        <v>2.863656705921465</v>
      </c>
      <c r="C35" s="173">
        <f t="shared" ref="C35:M39" si="0">C30/C25</f>
        <v>2.8770031354728087</v>
      </c>
      <c r="D35" s="173">
        <f t="shared" si="0"/>
        <v>3.3451462716295284</v>
      </c>
      <c r="E35" s="173">
        <f t="shared" si="0"/>
        <v>3.1360125219671242</v>
      </c>
      <c r="F35" s="173">
        <f t="shared" si="0"/>
        <v>3.3160491991431504</v>
      </c>
      <c r="G35" s="173">
        <f t="shared" si="0"/>
        <v>2.9704321270919039</v>
      </c>
      <c r="H35" s="173">
        <f t="shared" si="0"/>
        <v>2.4469324561818442</v>
      </c>
      <c r="I35" s="173">
        <f t="shared" si="0"/>
        <v>2.5311909338139711</v>
      </c>
      <c r="J35" s="173">
        <f t="shared" si="0"/>
        <v>3.017075696386041</v>
      </c>
      <c r="K35" s="173">
        <f t="shared" si="0"/>
        <v>3.162727291155663</v>
      </c>
      <c r="L35" s="173">
        <f t="shared" si="0"/>
        <v>3.011943154636274</v>
      </c>
      <c r="M35" s="173">
        <f t="shared" si="0"/>
        <v>2.937066345910357</v>
      </c>
      <c r="N35" s="170"/>
      <c r="O35" s="170"/>
      <c r="T35" s="169"/>
      <c r="U35" s="169"/>
    </row>
    <row r="36" spans="1:21" s="166" customFormat="1">
      <c r="A36" s="166">
        <v>2018</v>
      </c>
      <c r="B36" s="173">
        <f>B31/B26</f>
        <v>2.76909724411269</v>
      </c>
      <c r="C36" s="173">
        <f t="shared" si="0"/>
        <v>2.9342450192240475</v>
      </c>
      <c r="D36" s="173">
        <f t="shared" si="0"/>
        <v>3.1563376791198676</v>
      </c>
      <c r="E36" s="173">
        <f t="shared" si="0"/>
        <v>2.9814118896402979</v>
      </c>
      <c r="F36" s="173">
        <f t="shared" si="0"/>
        <v>3.242623122251469</v>
      </c>
      <c r="G36" s="173">
        <f t="shared" si="0"/>
        <v>2.9939362559388596</v>
      </c>
      <c r="H36" s="173">
        <f t="shared" si="0"/>
        <v>2.5781785952313658</v>
      </c>
      <c r="I36" s="173">
        <f t="shared" si="0"/>
        <v>2.6325660268997044</v>
      </c>
      <c r="J36" s="173">
        <f t="shared" si="0"/>
        <v>3.129293376295907</v>
      </c>
      <c r="K36" s="173">
        <f t="shared" si="0"/>
        <v>3.482184859308302</v>
      </c>
      <c r="L36" s="173">
        <f t="shared" si="0"/>
        <v>3.4227163270544807</v>
      </c>
      <c r="M36" s="173">
        <f t="shared" si="0"/>
        <v>3.1111495032205911</v>
      </c>
      <c r="T36" s="169"/>
      <c r="U36" s="169"/>
    </row>
    <row r="37" spans="1:21" s="166" customFormat="1">
      <c r="A37" s="166">
        <v>2019</v>
      </c>
      <c r="B37" s="173">
        <f>B32/B27</f>
        <v>2.8771061967730405</v>
      </c>
      <c r="C37" s="173">
        <f t="shared" si="0"/>
        <v>3.0252134562015915</v>
      </c>
      <c r="D37" s="173">
        <f t="shared" si="0"/>
        <v>3.1356313507445206</v>
      </c>
      <c r="E37" s="173">
        <f t="shared" si="0"/>
        <v>3.0043585740307051</v>
      </c>
      <c r="F37" s="173">
        <f t="shared" si="0"/>
        <v>2.9056412750021772</v>
      </c>
      <c r="G37" s="173">
        <f t="shared" si="0"/>
        <v>2.9749605313406744</v>
      </c>
      <c r="H37" s="173">
        <f t="shared" si="0"/>
        <v>2.5250127497797767</v>
      </c>
      <c r="I37" s="173">
        <f t="shared" si="0"/>
        <v>2.6634142499950779</v>
      </c>
      <c r="J37" s="173">
        <f t="shared" si="0"/>
        <v>3.0892189464628417</v>
      </c>
      <c r="K37" s="173">
        <f t="shared" si="0"/>
        <v>3.4508076206788036</v>
      </c>
      <c r="L37" s="173">
        <f t="shared" si="0"/>
        <v>3.1426198495824296</v>
      </c>
      <c r="M37" s="173">
        <f t="shared" si="0"/>
        <v>2.9676459697108535</v>
      </c>
      <c r="T37" s="169"/>
      <c r="U37" s="169"/>
    </row>
    <row r="38" spans="1:21" s="166" customFormat="1">
      <c r="A38" s="166">
        <v>2020</v>
      </c>
      <c r="B38" s="173">
        <f>B33/B28</f>
        <v>2.7384144663095036</v>
      </c>
      <c r="C38" s="173">
        <f t="shared" si="0"/>
        <v>2.8723369924755415</v>
      </c>
      <c r="D38" s="173">
        <f t="shared" si="0"/>
        <v>2.6657199211045364</v>
      </c>
      <c r="E38" s="173">
        <f t="shared" si="0"/>
        <v>2.2573470209339774</v>
      </c>
      <c r="F38" s="173">
        <f t="shared" si="0"/>
        <v>2.5925729442970824</v>
      </c>
      <c r="G38" s="173">
        <f t="shared" si="0"/>
        <v>2.2470767828179494</v>
      </c>
      <c r="H38" s="173">
        <f t="shared" si="0"/>
        <v>2.4243402145384789</v>
      </c>
      <c r="I38" s="173">
        <f t="shared" si="0"/>
        <v>2.5214396073798055</v>
      </c>
      <c r="J38" s="173">
        <f t="shared" si="0"/>
        <v>2.6679204545454547</v>
      </c>
      <c r="K38" s="173">
        <f t="shared" si="0"/>
        <v>2.6469253334809322</v>
      </c>
      <c r="L38" s="173">
        <f t="shared" si="0"/>
        <v>2.441045582199179</v>
      </c>
      <c r="M38" s="173">
        <f t="shared" si="0"/>
        <v>2.2490198274896382</v>
      </c>
      <c r="T38" s="169"/>
    </row>
    <row r="39" spans="1:21" s="166" customFormat="1">
      <c r="A39" s="166">
        <v>2021</v>
      </c>
      <c r="B39" s="173">
        <f>B34/B29</f>
        <v>2.0810789194809352</v>
      </c>
      <c r="C39" s="173">
        <f t="shared" si="0"/>
        <v>2.0469639401686464</v>
      </c>
      <c r="D39" s="173">
        <f t="shared" si="0"/>
        <v>1.9483597611863646</v>
      </c>
      <c r="E39" s="173">
        <f t="shared" si="0"/>
        <v>2.0729747982796005</v>
      </c>
      <c r="F39" s="173">
        <f t="shared" si="0"/>
        <v>2.3501642178046671</v>
      </c>
      <c r="G39" s="173">
        <f t="shared" si="0"/>
        <v>2.5814718336914901</v>
      </c>
      <c r="H39" s="173">
        <f t="shared" si="0"/>
        <v>2.5154397186286945</v>
      </c>
      <c r="I39" s="173">
        <f t="shared" si="0"/>
        <v>2.5881681546354813</v>
      </c>
      <c r="J39" s="173">
        <f t="shared" si="0"/>
        <v>3.1541116366628583</v>
      </c>
      <c r="K39" s="173">
        <f t="shared" si="0"/>
        <v>3.6847819804645248</v>
      </c>
      <c r="L39" s="173">
        <f t="shared" si="0"/>
        <v>3.1372864343302429</v>
      </c>
      <c r="M39" s="173">
        <f t="shared" si="0"/>
        <v>2.7064101654007242</v>
      </c>
      <c r="T39" s="169"/>
    </row>
    <row r="40" spans="1:21" s="166" customFormat="1"/>
    <row r="41" spans="1:21" s="159" customFormat="1"/>
    <row r="42" spans="1:21" s="159" customFormat="1"/>
    <row r="43" spans="1:21" s="159" customFormat="1"/>
    <row r="44" spans="1:21" s="159" customFormat="1"/>
    <row r="45" spans="1:21" s="44" customFormat="1"/>
    <row r="46" spans="1:21" s="44" customFormat="1"/>
    <row r="47" spans="1:21" s="44" customFormat="1"/>
    <row r="48" spans="1:21" s="44" customFormat="1"/>
    <row r="49" spans="1:21" s="44" customFormat="1"/>
    <row r="50" spans="1:21" s="44" customFormat="1"/>
    <row r="51" spans="1:21" s="44" customFormat="1"/>
    <row r="52" spans="1:21" s="44" customFormat="1"/>
    <row r="53" spans="1:2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</row>
    <row r="54" spans="1:21">
      <c r="A54" s="44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44"/>
      <c r="O54" s="44"/>
      <c r="P54" s="44"/>
      <c r="Q54" s="44"/>
      <c r="R54" s="44"/>
      <c r="S54" s="44"/>
      <c r="T54" s="44"/>
      <c r="U54" s="44"/>
    </row>
  </sheetData>
  <sheetProtection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D263-B227-49A3-A9A1-59BE5482148A}">
  <dimension ref="A1:C5"/>
  <sheetViews>
    <sheetView workbookViewId="0">
      <selection activeCell="C6" sqref="C6"/>
    </sheetView>
  </sheetViews>
  <sheetFormatPr defaultRowHeight="15"/>
  <cols>
    <col min="1" max="1" width="5" bestFit="1" customWidth="1"/>
    <col min="2" max="2" width="8" bestFit="1" customWidth="1"/>
  </cols>
  <sheetData>
    <row r="1" spans="1:3">
      <c r="A1">
        <v>2017</v>
      </c>
      <c r="B1">
        <f>SUM('5. Liczba umów na miesiąc'!C8:N8)</f>
        <v>2414169</v>
      </c>
      <c r="C1">
        <f>B1-SUM('2. Umowy OT'!D8:G11)</f>
        <v>0</v>
      </c>
    </row>
    <row r="2" spans="1:3">
      <c r="A2">
        <v>2018</v>
      </c>
      <c r="B2" s="77">
        <f>SUM('5. Liczba umów na miesiąc'!C9:N9)</f>
        <v>2700469</v>
      </c>
      <c r="C2">
        <f>B2-(SUM('2. Umowy OT'!H8:I11)+SUM('2. Umowy OT'!O5:P10)+SUM('4. Umowy i Podróżni PUNPUT'!D7:E11))</f>
        <v>0</v>
      </c>
    </row>
    <row r="3" spans="1:3">
      <c r="A3">
        <v>2019</v>
      </c>
      <c r="B3" s="77">
        <f>SUM('5. Liczba umów na miesiąc'!C10:N10)</f>
        <v>2716203</v>
      </c>
      <c r="C3">
        <f>B3-(SUM('2. Umowy OT'!Q5:T10)+SUM('4. Umowy i Podróżni PUNPUT'!F7:I11))</f>
        <v>0</v>
      </c>
    </row>
    <row r="4" spans="1:3">
      <c r="A4">
        <v>2020</v>
      </c>
      <c r="B4" s="77">
        <f>SUM('5. Liczba umów na miesiąc'!C11:N11)</f>
        <v>1062923</v>
      </c>
      <c r="C4">
        <f>B4-(SUM('2. Umowy OT'!U5:X10)+SUM('4. Umowy i Podróżni PUNPUT'!J7:M11))</f>
        <v>0</v>
      </c>
    </row>
    <row r="5" spans="1:3">
      <c r="A5">
        <v>2021</v>
      </c>
      <c r="B5" s="77">
        <f>SUM('5. Liczba umów na miesiąc'!C12:N12)</f>
        <v>1680640</v>
      </c>
      <c r="C5">
        <f>B5-(SUM('2. Umowy OT'!Y5:AB10)+SUM('4. Umowy i Podróżni PUNPUT'!N7:Q11))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60"/>
  <sheetViews>
    <sheetView showGridLines="0" tabSelected="1" topLeftCell="A34" zoomScale="85" zoomScaleNormal="85" workbookViewId="0">
      <selection activeCell="C54" sqref="C54:E54"/>
    </sheetView>
  </sheetViews>
  <sheetFormatPr defaultRowHeight="15"/>
  <cols>
    <col min="2" max="2" width="6.85546875" style="77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6" t="s">
        <v>103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2:17">
      <c r="C5" s="26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2:17" ht="15" customHeight="1">
      <c r="B6" s="175" t="s">
        <v>109</v>
      </c>
      <c r="C6" s="177" t="s">
        <v>18</v>
      </c>
      <c r="D6" s="212"/>
      <c r="E6" s="213"/>
      <c r="F6" s="177" t="s">
        <v>19</v>
      </c>
      <c r="G6" s="212"/>
      <c r="H6" s="213"/>
      <c r="I6" s="216" t="s">
        <v>20</v>
      </c>
      <c r="J6" s="217"/>
      <c r="K6" s="218"/>
      <c r="L6" s="177" t="s">
        <v>21</v>
      </c>
      <c r="M6" s="212"/>
      <c r="N6" s="213"/>
      <c r="O6" s="177" t="s">
        <v>22</v>
      </c>
      <c r="P6" s="212"/>
      <c r="Q6" s="265"/>
    </row>
    <row r="7" spans="2:17">
      <c r="B7" s="176"/>
      <c r="C7" s="178"/>
      <c r="D7" s="214"/>
      <c r="E7" s="215"/>
      <c r="F7" s="178"/>
      <c r="G7" s="214"/>
      <c r="H7" s="215"/>
      <c r="I7" s="219"/>
      <c r="J7" s="220"/>
      <c r="K7" s="221"/>
      <c r="L7" s="178"/>
      <c r="M7" s="214"/>
      <c r="N7" s="215"/>
      <c r="O7" s="178"/>
      <c r="P7" s="214"/>
      <c r="Q7" s="266"/>
    </row>
    <row r="8" spans="2:17" ht="15.75" customHeight="1">
      <c r="B8" s="99" t="s">
        <v>110</v>
      </c>
      <c r="C8" s="233" t="s">
        <v>112</v>
      </c>
      <c r="D8" s="201"/>
      <c r="E8" s="202"/>
      <c r="F8" s="234">
        <v>8234</v>
      </c>
      <c r="G8" s="224"/>
      <c r="H8" s="225"/>
      <c r="I8" s="250" t="s">
        <v>44</v>
      </c>
      <c r="J8" s="201"/>
      <c r="K8" s="202"/>
      <c r="L8" s="251" t="s">
        <v>51</v>
      </c>
      <c r="M8" s="207"/>
      <c r="N8" s="208"/>
      <c r="O8" s="250" t="s">
        <v>45</v>
      </c>
      <c r="P8" s="201"/>
      <c r="Q8" s="202"/>
    </row>
    <row r="9" spans="2:17" ht="15" customHeight="1">
      <c r="B9" s="99" t="s">
        <v>111</v>
      </c>
      <c r="C9" s="233" t="s">
        <v>113</v>
      </c>
      <c r="D9" s="201"/>
      <c r="E9" s="202"/>
      <c r="F9" s="234">
        <v>4566</v>
      </c>
      <c r="G9" s="224"/>
      <c r="H9" s="225"/>
      <c r="I9" s="250" t="s">
        <v>46</v>
      </c>
      <c r="J9" s="201"/>
      <c r="K9" s="202"/>
      <c r="L9" s="251" t="s">
        <v>52</v>
      </c>
      <c r="M9" s="207"/>
      <c r="N9" s="208"/>
      <c r="O9" s="250" t="s">
        <v>45</v>
      </c>
      <c r="P9" s="201"/>
      <c r="Q9" s="202"/>
    </row>
    <row r="10" spans="2:17">
      <c r="C10" s="9"/>
    </row>
    <row r="11" spans="2:17" ht="15" customHeight="1">
      <c r="B11" s="9" t="s">
        <v>104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2:17">
      <c r="C12" s="9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2:17" ht="15" customHeight="1">
      <c r="B13" s="175" t="s">
        <v>109</v>
      </c>
      <c r="C13" s="177" t="s">
        <v>18</v>
      </c>
      <c r="D13" s="212"/>
      <c r="E13" s="213"/>
      <c r="F13" s="177" t="s">
        <v>19</v>
      </c>
      <c r="G13" s="212"/>
      <c r="H13" s="213"/>
      <c r="I13" s="216" t="s">
        <v>20</v>
      </c>
      <c r="J13" s="217"/>
      <c r="K13" s="218"/>
      <c r="L13" s="177" t="s">
        <v>21</v>
      </c>
      <c r="M13" s="212"/>
      <c r="N13" s="213"/>
      <c r="O13" s="177" t="s">
        <v>22</v>
      </c>
      <c r="P13" s="212"/>
      <c r="Q13" s="265"/>
    </row>
    <row r="14" spans="2:17" ht="15" customHeight="1">
      <c r="B14" s="176"/>
      <c r="C14" s="178"/>
      <c r="D14" s="214"/>
      <c r="E14" s="215"/>
      <c r="F14" s="178"/>
      <c r="G14" s="214"/>
      <c r="H14" s="215"/>
      <c r="I14" s="219"/>
      <c r="J14" s="220"/>
      <c r="K14" s="221"/>
      <c r="L14" s="178"/>
      <c r="M14" s="214"/>
      <c r="N14" s="215"/>
      <c r="O14" s="178"/>
      <c r="P14" s="214"/>
      <c r="Q14" s="266"/>
    </row>
    <row r="15" spans="2:17" s="23" customFormat="1" ht="15" customHeight="1">
      <c r="B15" s="99" t="s">
        <v>110</v>
      </c>
      <c r="C15" s="233" t="s">
        <v>114</v>
      </c>
      <c r="D15" s="201"/>
      <c r="E15" s="202"/>
      <c r="F15" s="234">
        <v>6934</v>
      </c>
      <c r="G15" s="224"/>
      <c r="H15" s="225"/>
      <c r="I15" s="250" t="s">
        <v>43</v>
      </c>
      <c r="J15" s="201"/>
      <c r="K15" s="202"/>
      <c r="L15" s="251" t="s">
        <v>51</v>
      </c>
      <c r="M15" s="207"/>
      <c r="N15" s="208"/>
      <c r="O15" s="250" t="s">
        <v>40</v>
      </c>
      <c r="P15" s="201"/>
      <c r="Q15" s="202"/>
    </row>
    <row r="16" spans="2:17" s="23" customFormat="1" ht="15" customHeight="1">
      <c r="B16" s="99" t="s">
        <v>111</v>
      </c>
      <c r="C16" s="233" t="s">
        <v>115</v>
      </c>
      <c r="D16" s="261"/>
      <c r="E16" s="262"/>
      <c r="F16" s="234">
        <v>4281</v>
      </c>
      <c r="G16" s="224"/>
      <c r="H16" s="225"/>
      <c r="I16" s="250" t="s">
        <v>38</v>
      </c>
      <c r="J16" s="252"/>
      <c r="K16" s="253"/>
      <c r="L16" s="251" t="s">
        <v>53</v>
      </c>
      <c r="M16" s="263"/>
      <c r="N16" s="264"/>
      <c r="O16" s="250" t="s">
        <v>41</v>
      </c>
      <c r="P16" s="252"/>
      <c r="Q16" s="253"/>
    </row>
    <row r="17" spans="2:22" s="23" customFormat="1" ht="15" customHeight="1">
      <c r="B17" s="99" t="s">
        <v>118</v>
      </c>
      <c r="C17" s="233" t="s">
        <v>116</v>
      </c>
      <c r="D17" s="201"/>
      <c r="E17" s="202"/>
      <c r="F17" s="234">
        <v>266</v>
      </c>
      <c r="G17" s="224"/>
      <c r="H17" s="225"/>
      <c r="I17" s="250" t="s">
        <v>39</v>
      </c>
      <c r="J17" s="201"/>
      <c r="K17" s="202"/>
      <c r="L17" s="251" t="s">
        <v>54</v>
      </c>
      <c r="M17" s="207"/>
      <c r="N17" s="208"/>
      <c r="O17" s="250" t="s">
        <v>42</v>
      </c>
      <c r="P17" s="252"/>
      <c r="Q17" s="253"/>
    </row>
    <row r="18" spans="2:22" ht="15" customHeight="1">
      <c r="B18" s="99" t="s">
        <v>119</v>
      </c>
      <c r="C18" s="233" t="s">
        <v>117</v>
      </c>
      <c r="D18" s="201"/>
      <c r="E18" s="202"/>
      <c r="F18" s="234">
        <v>7334</v>
      </c>
      <c r="G18" s="224"/>
      <c r="H18" s="225"/>
      <c r="I18" s="254" t="s">
        <v>70</v>
      </c>
      <c r="J18" s="201"/>
      <c r="K18" s="202"/>
      <c r="L18" s="251" t="s">
        <v>71</v>
      </c>
      <c r="M18" s="207"/>
      <c r="N18" s="208"/>
      <c r="O18" s="255" t="s">
        <v>72</v>
      </c>
      <c r="P18" s="256"/>
      <c r="Q18" s="257"/>
    </row>
    <row r="20" spans="2:22">
      <c r="B20" s="9" t="s">
        <v>163</v>
      </c>
    </row>
    <row r="21" spans="2:22">
      <c r="T21" s="77"/>
    </row>
    <row r="22" spans="2:22">
      <c r="B22" s="175" t="s">
        <v>109</v>
      </c>
      <c r="C22" s="177" t="s">
        <v>18</v>
      </c>
      <c r="D22" s="212"/>
      <c r="E22" s="213"/>
      <c r="F22" s="177" t="s">
        <v>19</v>
      </c>
      <c r="G22" s="212"/>
      <c r="H22" s="213"/>
      <c r="I22" s="216" t="s">
        <v>20</v>
      </c>
      <c r="J22" s="217"/>
      <c r="K22" s="218"/>
      <c r="L22" s="177" t="s">
        <v>21</v>
      </c>
      <c r="M22" s="212"/>
      <c r="N22" s="213"/>
      <c r="O22" s="177" t="s">
        <v>22</v>
      </c>
      <c r="P22" s="212"/>
      <c r="Q22" s="213"/>
      <c r="T22" s="77"/>
    </row>
    <row r="23" spans="2:22">
      <c r="B23" s="176"/>
      <c r="C23" s="178"/>
      <c r="D23" s="214"/>
      <c r="E23" s="215"/>
      <c r="F23" s="178"/>
      <c r="G23" s="214"/>
      <c r="H23" s="215"/>
      <c r="I23" s="219"/>
      <c r="J23" s="220"/>
      <c r="K23" s="221"/>
      <c r="L23" s="178"/>
      <c r="M23" s="214"/>
      <c r="N23" s="215"/>
      <c r="O23" s="178"/>
      <c r="P23" s="214"/>
      <c r="Q23" s="215"/>
      <c r="T23" s="77"/>
    </row>
    <row r="24" spans="2:22" s="77" customFormat="1">
      <c r="B24" s="99" t="s">
        <v>110</v>
      </c>
      <c r="C24" s="258" t="s">
        <v>153</v>
      </c>
      <c r="D24" s="201"/>
      <c r="E24" s="202"/>
      <c r="F24" s="223">
        <v>4642</v>
      </c>
      <c r="G24" s="224"/>
      <c r="H24" s="225"/>
      <c r="I24" s="258" t="s">
        <v>154</v>
      </c>
      <c r="J24" s="201"/>
      <c r="K24" s="202"/>
      <c r="L24" s="259" t="s">
        <v>147</v>
      </c>
      <c r="M24" s="207"/>
      <c r="N24" s="208"/>
      <c r="O24" s="260" t="s">
        <v>125</v>
      </c>
      <c r="P24" s="228"/>
      <c r="Q24" s="229"/>
    </row>
    <row r="25" spans="2:22" ht="15" customHeight="1">
      <c r="B25" s="99" t="s">
        <v>111</v>
      </c>
      <c r="C25" s="233" t="s">
        <v>120</v>
      </c>
      <c r="D25" s="201"/>
      <c r="E25" s="202"/>
      <c r="F25" s="234">
        <v>186</v>
      </c>
      <c r="G25" s="224"/>
      <c r="H25" s="225"/>
      <c r="I25" s="233" t="s">
        <v>127</v>
      </c>
      <c r="J25" s="201"/>
      <c r="K25" s="202"/>
      <c r="L25" s="236" t="s">
        <v>123</v>
      </c>
      <c r="M25" s="207"/>
      <c r="N25" s="208"/>
      <c r="O25" s="249" t="s">
        <v>125</v>
      </c>
      <c r="P25" s="242"/>
      <c r="Q25" s="243"/>
      <c r="S25" s="77"/>
      <c r="T25" s="77"/>
    </row>
    <row r="26" spans="2:22">
      <c r="B26" s="99" t="s">
        <v>118</v>
      </c>
      <c r="C26" s="233" t="s">
        <v>121</v>
      </c>
      <c r="D26" s="261"/>
      <c r="E26" s="262"/>
      <c r="F26" s="234">
        <v>3134</v>
      </c>
      <c r="G26" s="224"/>
      <c r="H26" s="225"/>
      <c r="I26" s="233" t="s">
        <v>128</v>
      </c>
      <c r="J26" s="252"/>
      <c r="K26" s="253"/>
      <c r="L26" s="236" t="s">
        <v>52</v>
      </c>
      <c r="M26" s="263"/>
      <c r="N26" s="264"/>
      <c r="O26" s="249" t="s">
        <v>125</v>
      </c>
      <c r="P26" s="242"/>
      <c r="Q26" s="243"/>
      <c r="V26" s="77"/>
    </row>
    <row r="27" spans="2:22" ht="15" customHeight="1">
      <c r="B27" s="106" t="s">
        <v>119</v>
      </c>
      <c r="C27" s="233" t="s">
        <v>122</v>
      </c>
      <c r="D27" s="201"/>
      <c r="E27" s="202"/>
      <c r="F27" s="234">
        <v>4687</v>
      </c>
      <c r="G27" s="224"/>
      <c r="H27" s="225"/>
      <c r="I27" s="233" t="s">
        <v>129</v>
      </c>
      <c r="J27" s="201"/>
      <c r="K27" s="202"/>
      <c r="L27" s="236" t="s">
        <v>124</v>
      </c>
      <c r="M27" s="207"/>
      <c r="N27" s="208"/>
      <c r="O27" s="249" t="s">
        <v>126</v>
      </c>
      <c r="P27" s="242"/>
      <c r="Q27" s="243"/>
      <c r="R27" s="77"/>
      <c r="S27" s="77"/>
    </row>
    <row r="28" spans="2:22">
      <c r="B28" s="102" t="s">
        <v>135</v>
      </c>
      <c r="C28" s="247" t="s">
        <v>131</v>
      </c>
      <c r="D28" s="201"/>
      <c r="E28" s="202"/>
      <c r="F28" s="234">
        <v>5653</v>
      </c>
      <c r="G28" s="224"/>
      <c r="H28" s="225"/>
      <c r="I28" s="247" t="s">
        <v>132</v>
      </c>
      <c r="J28" s="201"/>
      <c r="K28" s="202"/>
      <c r="L28" s="248" t="s">
        <v>51</v>
      </c>
      <c r="M28" s="207"/>
      <c r="N28" s="208"/>
      <c r="O28" s="267" t="s">
        <v>133</v>
      </c>
      <c r="P28" s="242"/>
      <c r="Q28" s="243"/>
      <c r="S28" s="77"/>
    </row>
    <row r="29" spans="2:22">
      <c r="B29" s="107" t="s">
        <v>136</v>
      </c>
      <c r="C29" s="233" t="s">
        <v>139</v>
      </c>
      <c r="D29" s="201"/>
      <c r="E29" s="202"/>
      <c r="F29" s="234">
        <v>1299</v>
      </c>
      <c r="G29" s="224"/>
      <c r="H29" s="225"/>
      <c r="I29" s="235" t="s">
        <v>148</v>
      </c>
      <c r="J29" s="201"/>
      <c r="K29" s="202"/>
      <c r="L29" s="236" t="s">
        <v>54</v>
      </c>
      <c r="M29" s="207"/>
      <c r="N29" s="208"/>
      <c r="O29" s="241" t="s">
        <v>143</v>
      </c>
      <c r="P29" s="242"/>
      <c r="Q29" s="243"/>
    </row>
    <row r="30" spans="2:22">
      <c r="B30" s="102" t="s">
        <v>137</v>
      </c>
      <c r="C30" s="247" t="s">
        <v>140</v>
      </c>
      <c r="D30" s="201"/>
      <c r="E30" s="202"/>
      <c r="F30" s="234">
        <v>4439</v>
      </c>
      <c r="G30" s="224"/>
      <c r="H30" s="225"/>
      <c r="I30" s="235" t="s">
        <v>149</v>
      </c>
      <c r="J30" s="201"/>
      <c r="K30" s="202"/>
      <c r="L30" s="248" t="s">
        <v>147</v>
      </c>
      <c r="M30" s="207"/>
      <c r="N30" s="208"/>
      <c r="O30" s="241" t="s">
        <v>143</v>
      </c>
      <c r="P30" s="242"/>
      <c r="Q30" s="243"/>
      <c r="S30" s="77"/>
    </row>
    <row r="31" spans="2:22">
      <c r="B31" s="107" t="s">
        <v>138</v>
      </c>
      <c r="C31" s="233" t="s">
        <v>141</v>
      </c>
      <c r="D31" s="201"/>
      <c r="E31" s="202"/>
      <c r="F31" s="234">
        <v>22710</v>
      </c>
      <c r="G31" s="224"/>
      <c r="H31" s="225"/>
      <c r="I31" s="235" t="s">
        <v>150</v>
      </c>
      <c r="J31" s="201"/>
      <c r="K31" s="202"/>
      <c r="L31" s="236" t="s">
        <v>146</v>
      </c>
      <c r="M31" s="207"/>
      <c r="N31" s="208"/>
      <c r="O31" s="241" t="s">
        <v>143</v>
      </c>
      <c r="P31" s="242"/>
      <c r="Q31" s="243"/>
    </row>
    <row r="32" spans="2:22">
      <c r="B32" s="108" t="s">
        <v>152</v>
      </c>
      <c r="C32" s="247" t="s">
        <v>142</v>
      </c>
      <c r="D32" s="201"/>
      <c r="E32" s="202"/>
      <c r="F32" s="234">
        <v>617</v>
      </c>
      <c r="G32" s="224"/>
      <c r="H32" s="225"/>
      <c r="I32" s="235" t="s">
        <v>151</v>
      </c>
      <c r="J32" s="201"/>
      <c r="K32" s="202"/>
      <c r="L32" s="248" t="s">
        <v>145</v>
      </c>
      <c r="M32" s="207"/>
      <c r="N32" s="208"/>
      <c r="O32" s="241" t="s">
        <v>144</v>
      </c>
      <c r="P32" s="242"/>
      <c r="Q32" s="243"/>
    </row>
    <row r="33" spans="2:17">
      <c r="B33" s="110" t="s">
        <v>155</v>
      </c>
      <c r="C33" s="247" t="s">
        <v>156</v>
      </c>
      <c r="D33" s="201"/>
      <c r="E33" s="202"/>
      <c r="F33" s="234">
        <v>24547</v>
      </c>
      <c r="G33" s="224"/>
      <c r="H33" s="225"/>
      <c r="I33" s="258" t="s">
        <v>150</v>
      </c>
      <c r="J33" s="201"/>
      <c r="K33" s="202"/>
      <c r="L33" s="248" t="s">
        <v>123</v>
      </c>
      <c r="M33" s="207"/>
      <c r="N33" s="208"/>
      <c r="O33" s="260" t="s">
        <v>157</v>
      </c>
      <c r="P33" s="242"/>
      <c r="Q33" s="243"/>
    </row>
    <row r="34" spans="2:17">
      <c r="B34" s="112" t="s">
        <v>159</v>
      </c>
      <c r="C34" s="244" t="s">
        <v>160</v>
      </c>
      <c r="D34" s="201"/>
      <c r="E34" s="202"/>
      <c r="F34" s="234">
        <v>5783</v>
      </c>
      <c r="G34" s="224"/>
      <c r="H34" s="225"/>
      <c r="I34" s="244" t="s">
        <v>161</v>
      </c>
      <c r="J34" s="201"/>
      <c r="K34" s="202"/>
      <c r="L34" s="245" t="s">
        <v>51</v>
      </c>
      <c r="M34" s="207"/>
      <c r="N34" s="208"/>
      <c r="O34" s="246" t="s">
        <v>162</v>
      </c>
      <c r="P34" s="242"/>
      <c r="Q34" s="243"/>
    </row>
    <row r="36" spans="2:17">
      <c r="B36" s="9" t="s">
        <v>194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2:17"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</row>
    <row r="38" spans="2:17">
      <c r="B38" s="175" t="s">
        <v>109</v>
      </c>
      <c r="C38" s="177" t="s">
        <v>18</v>
      </c>
      <c r="D38" s="212"/>
      <c r="E38" s="213"/>
      <c r="F38" s="177" t="s">
        <v>19</v>
      </c>
      <c r="G38" s="212"/>
      <c r="H38" s="213"/>
      <c r="I38" s="216" t="s">
        <v>20</v>
      </c>
      <c r="J38" s="217"/>
      <c r="K38" s="218"/>
      <c r="L38" s="177" t="s">
        <v>21</v>
      </c>
      <c r="M38" s="212"/>
      <c r="N38" s="213"/>
      <c r="O38" s="177" t="s">
        <v>22</v>
      </c>
      <c r="P38" s="212"/>
      <c r="Q38" s="213"/>
    </row>
    <row r="39" spans="2:17">
      <c r="B39" s="176"/>
      <c r="C39" s="178"/>
      <c r="D39" s="214"/>
      <c r="E39" s="215"/>
      <c r="F39" s="178"/>
      <c r="G39" s="214"/>
      <c r="H39" s="215"/>
      <c r="I39" s="219"/>
      <c r="J39" s="220"/>
      <c r="K39" s="221"/>
      <c r="L39" s="178"/>
      <c r="M39" s="214"/>
      <c r="N39" s="215"/>
      <c r="O39" s="178"/>
      <c r="P39" s="214"/>
      <c r="Q39" s="215"/>
    </row>
    <row r="40" spans="2:17">
      <c r="B40" s="114" t="s">
        <v>110</v>
      </c>
      <c r="C40" s="268" t="s">
        <v>164</v>
      </c>
      <c r="D40" s="201"/>
      <c r="E40" s="202"/>
      <c r="F40" s="223">
        <v>10570</v>
      </c>
      <c r="G40" s="224"/>
      <c r="H40" s="225"/>
      <c r="I40" s="268" t="s">
        <v>166</v>
      </c>
      <c r="J40" s="201"/>
      <c r="K40" s="202"/>
      <c r="L40" s="238" t="s">
        <v>145</v>
      </c>
      <c r="M40" s="207"/>
      <c r="N40" s="208"/>
      <c r="O40" s="269" t="s">
        <v>165</v>
      </c>
      <c r="P40" s="228"/>
      <c r="Q40" s="229"/>
    </row>
    <row r="41" spans="2:17">
      <c r="B41" s="133" t="s">
        <v>111</v>
      </c>
      <c r="C41" s="237" t="s">
        <v>172</v>
      </c>
      <c r="D41" s="201"/>
      <c r="E41" s="202"/>
      <c r="F41" s="223">
        <v>10089</v>
      </c>
      <c r="G41" s="224"/>
      <c r="H41" s="225"/>
      <c r="I41" s="237" t="s">
        <v>177</v>
      </c>
      <c r="J41" s="201"/>
      <c r="K41" s="202"/>
      <c r="L41" s="238" t="s">
        <v>145</v>
      </c>
      <c r="M41" s="207"/>
      <c r="N41" s="208"/>
      <c r="O41" s="239" t="s">
        <v>173</v>
      </c>
      <c r="P41" s="228"/>
      <c r="Q41" s="229"/>
    </row>
    <row r="42" spans="2:17" ht="15" customHeight="1">
      <c r="B42" s="133" t="s">
        <v>118</v>
      </c>
      <c r="C42" s="237" t="s">
        <v>174</v>
      </c>
      <c r="D42" s="201"/>
      <c r="E42" s="202"/>
      <c r="F42" s="223">
        <v>3707</v>
      </c>
      <c r="G42" s="224"/>
      <c r="H42" s="225"/>
      <c r="I42" s="237" t="s">
        <v>178</v>
      </c>
      <c r="J42" s="201"/>
      <c r="K42" s="202"/>
      <c r="L42" s="240" t="s">
        <v>52</v>
      </c>
      <c r="M42" s="207"/>
      <c r="N42" s="208"/>
      <c r="O42" s="239" t="s">
        <v>173</v>
      </c>
      <c r="P42" s="228"/>
      <c r="Q42" s="229"/>
    </row>
    <row r="43" spans="2:17">
      <c r="B43" s="133" t="s">
        <v>119</v>
      </c>
      <c r="C43" s="237" t="s">
        <v>175</v>
      </c>
      <c r="D43" s="201"/>
      <c r="E43" s="202"/>
      <c r="F43" s="223">
        <v>173</v>
      </c>
      <c r="G43" s="224"/>
      <c r="H43" s="225"/>
      <c r="I43" s="237" t="s">
        <v>150</v>
      </c>
      <c r="J43" s="201"/>
      <c r="K43" s="202"/>
      <c r="L43" s="240" t="s">
        <v>54</v>
      </c>
      <c r="M43" s="207"/>
      <c r="N43" s="208"/>
      <c r="O43" s="239" t="s">
        <v>176</v>
      </c>
      <c r="P43" s="228"/>
      <c r="Q43" s="229"/>
    </row>
    <row r="44" spans="2:17">
      <c r="B44" s="136" t="s">
        <v>135</v>
      </c>
      <c r="C44" s="222" t="s">
        <v>180</v>
      </c>
      <c r="D44" s="201"/>
      <c r="E44" s="202"/>
      <c r="F44" s="223">
        <v>9080</v>
      </c>
      <c r="G44" s="224"/>
      <c r="H44" s="225"/>
      <c r="I44" s="222" t="s">
        <v>182</v>
      </c>
      <c r="J44" s="201"/>
      <c r="K44" s="202"/>
      <c r="L44" s="226" t="s">
        <v>147</v>
      </c>
      <c r="M44" s="207"/>
      <c r="N44" s="208"/>
      <c r="O44" s="227" t="s">
        <v>181</v>
      </c>
      <c r="P44" s="228"/>
      <c r="Q44" s="229"/>
    </row>
    <row r="45" spans="2:17">
      <c r="B45" s="136" t="s">
        <v>136</v>
      </c>
      <c r="C45" s="222" t="s">
        <v>183</v>
      </c>
      <c r="D45" s="201"/>
      <c r="E45" s="202"/>
      <c r="F45" s="223">
        <v>9028</v>
      </c>
      <c r="G45" s="224"/>
      <c r="H45" s="225"/>
      <c r="I45" s="222" t="s">
        <v>186</v>
      </c>
      <c r="J45" s="201"/>
      <c r="K45" s="202"/>
      <c r="L45" s="226" t="s">
        <v>184</v>
      </c>
      <c r="M45" s="207"/>
      <c r="N45" s="208"/>
      <c r="O45" s="227" t="s">
        <v>185</v>
      </c>
      <c r="P45" s="228"/>
      <c r="Q45" s="229"/>
    </row>
    <row r="46" spans="2:17">
      <c r="B46" s="138" t="s">
        <v>137</v>
      </c>
      <c r="C46" s="230" t="s">
        <v>187</v>
      </c>
      <c r="D46" s="201"/>
      <c r="E46" s="202"/>
      <c r="F46" s="223">
        <v>9236</v>
      </c>
      <c r="G46" s="224"/>
      <c r="H46" s="225"/>
      <c r="I46" s="230" t="s">
        <v>189</v>
      </c>
      <c r="J46" s="201"/>
      <c r="K46" s="202"/>
      <c r="L46" s="231" t="s">
        <v>145</v>
      </c>
      <c r="M46" s="207"/>
      <c r="N46" s="208"/>
      <c r="O46" s="232" t="s">
        <v>188</v>
      </c>
      <c r="P46" s="228"/>
      <c r="Q46" s="229"/>
    </row>
    <row r="47" spans="2:17">
      <c r="B47" s="138" t="s">
        <v>138</v>
      </c>
      <c r="C47" s="230" t="s">
        <v>190</v>
      </c>
      <c r="D47" s="201"/>
      <c r="E47" s="202"/>
      <c r="F47" s="223">
        <v>9028</v>
      </c>
      <c r="G47" s="224"/>
      <c r="H47" s="225"/>
      <c r="I47" s="230" t="s">
        <v>191</v>
      </c>
      <c r="J47" s="201"/>
      <c r="K47" s="202"/>
      <c r="L47" s="231" t="s">
        <v>147</v>
      </c>
      <c r="M47" s="207"/>
      <c r="N47" s="208"/>
      <c r="O47" s="232" t="s">
        <v>188</v>
      </c>
      <c r="P47" s="228"/>
      <c r="Q47" s="229"/>
    </row>
    <row r="49" spans="2:17">
      <c r="B49" s="9" t="s">
        <v>195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</row>
    <row r="50" spans="2:17"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</row>
    <row r="51" spans="2:17">
      <c r="B51" s="175" t="s">
        <v>109</v>
      </c>
      <c r="C51" s="177" t="s">
        <v>18</v>
      </c>
      <c r="D51" s="212"/>
      <c r="E51" s="213"/>
      <c r="F51" s="177" t="s">
        <v>19</v>
      </c>
      <c r="G51" s="212"/>
      <c r="H51" s="213"/>
      <c r="I51" s="216" t="s">
        <v>20</v>
      </c>
      <c r="J51" s="217"/>
      <c r="K51" s="218"/>
      <c r="L51" s="177" t="s">
        <v>21</v>
      </c>
      <c r="M51" s="212"/>
      <c r="N51" s="213"/>
      <c r="O51" s="177" t="s">
        <v>22</v>
      </c>
      <c r="P51" s="212"/>
      <c r="Q51" s="213"/>
    </row>
    <row r="52" spans="2:17">
      <c r="B52" s="176"/>
      <c r="C52" s="178"/>
      <c r="D52" s="214"/>
      <c r="E52" s="215"/>
      <c r="F52" s="178"/>
      <c r="G52" s="214"/>
      <c r="H52" s="215"/>
      <c r="I52" s="219"/>
      <c r="J52" s="220"/>
      <c r="K52" s="221"/>
      <c r="L52" s="178"/>
      <c r="M52" s="214"/>
      <c r="N52" s="215"/>
      <c r="O52" s="178"/>
      <c r="P52" s="214"/>
      <c r="Q52" s="215"/>
    </row>
    <row r="53" spans="2:17" ht="15" customHeight="1">
      <c r="B53" s="165" t="s">
        <v>110</v>
      </c>
      <c r="C53" s="270" t="s">
        <v>196</v>
      </c>
      <c r="D53" s="201"/>
      <c r="E53" s="202"/>
      <c r="F53" s="203">
        <v>7796</v>
      </c>
      <c r="G53" s="204"/>
      <c r="H53" s="205"/>
      <c r="I53" s="270" t="s">
        <v>198</v>
      </c>
      <c r="J53" s="201"/>
      <c r="K53" s="202"/>
      <c r="L53" s="271" t="s">
        <v>52</v>
      </c>
      <c r="M53" s="207"/>
      <c r="N53" s="208"/>
      <c r="O53" s="209" t="s">
        <v>197</v>
      </c>
      <c r="P53" s="210"/>
      <c r="Q53" s="211"/>
    </row>
    <row r="54" spans="2:17" ht="15" customHeight="1">
      <c r="B54" s="165" t="s">
        <v>111</v>
      </c>
      <c r="C54" s="272" t="s">
        <v>227</v>
      </c>
      <c r="D54" s="201"/>
      <c r="E54" s="202"/>
      <c r="F54" s="203">
        <v>21604</v>
      </c>
      <c r="G54" s="204"/>
      <c r="H54" s="205"/>
      <c r="I54" s="270" t="s">
        <v>177</v>
      </c>
      <c r="J54" s="201"/>
      <c r="K54" s="202"/>
      <c r="L54" s="271" t="s">
        <v>202</v>
      </c>
      <c r="M54" s="207"/>
      <c r="N54" s="208"/>
      <c r="O54" s="209" t="s">
        <v>203</v>
      </c>
      <c r="P54" s="210"/>
      <c r="Q54" s="211"/>
    </row>
    <row r="55" spans="2:17" ht="15" customHeight="1">
      <c r="B55" s="165" t="s">
        <v>118</v>
      </c>
      <c r="C55" s="272" t="s">
        <v>226</v>
      </c>
      <c r="D55" s="201"/>
      <c r="E55" s="202"/>
      <c r="F55" s="203">
        <v>7933</v>
      </c>
      <c r="G55" s="204"/>
      <c r="H55" s="205"/>
      <c r="I55" s="270" t="s">
        <v>207</v>
      </c>
      <c r="J55" s="201"/>
      <c r="K55" s="202"/>
      <c r="L55" s="271" t="s">
        <v>145</v>
      </c>
      <c r="M55" s="207"/>
      <c r="N55" s="208"/>
      <c r="O55" s="209" t="s">
        <v>209</v>
      </c>
      <c r="P55" s="210"/>
      <c r="Q55" s="211"/>
    </row>
    <row r="56" spans="2:17" ht="15" customHeight="1">
      <c r="B56" s="165" t="s">
        <v>119</v>
      </c>
      <c r="C56" s="272" t="s">
        <v>225</v>
      </c>
      <c r="D56" s="201"/>
      <c r="E56" s="202"/>
      <c r="F56" s="203">
        <v>3718</v>
      </c>
      <c r="G56" s="204"/>
      <c r="H56" s="205"/>
      <c r="I56" s="270" t="s">
        <v>208</v>
      </c>
      <c r="J56" s="201"/>
      <c r="K56" s="202"/>
      <c r="L56" s="271" t="s">
        <v>145</v>
      </c>
      <c r="M56" s="207"/>
      <c r="N56" s="208"/>
      <c r="O56" s="209" t="s">
        <v>210</v>
      </c>
      <c r="P56" s="210"/>
      <c r="Q56" s="211"/>
    </row>
    <row r="57" spans="2:17" ht="15" customHeight="1">
      <c r="B57" s="165" t="s">
        <v>135</v>
      </c>
      <c r="C57" s="270" t="s">
        <v>213</v>
      </c>
      <c r="D57" s="201"/>
      <c r="E57" s="202"/>
      <c r="F57" s="203">
        <v>11432</v>
      </c>
      <c r="G57" s="204"/>
      <c r="H57" s="205"/>
      <c r="I57" s="270" t="s">
        <v>214</v>
      </c>
      <c r="J57" s="201"/>
      <c r="K57" s="202"/>
      <c r="L57" s="271" t="s">
        <v>51</v>
      </c>
      <c r="M57" s="207"/>
      <c r="N57" s="208"/>
      <c r="O57" s="209" t="s">
        <v>210</v>
      </c>
      <c r="P57" s="210"/>
      <c r="Q57" s="211"/>
    </row>
    <row r="58" spans="2:17">
      <c r="B58" s="165" t="s">
        <v>136</v>
      </c>
      <c r="C58" s="272" t="s">
        <v>224</v>
      </c>
      <c r="D58" s="201"/>
      <c r="E58" s="202"/>
      <c r="F58" s="203">
        <v>21241</v>
      </c>
      <c r="G58" s="204"/>
      <c r="H58" s="205"/>
      <c r="I58" s="270" t="s">
        <v>205</v>
      </c>
      <c r="J58" s="201"/>
      <c r="K58" s="202"/>
      <c r="L58" s="271" t="s">
        <v>147</v>
      </c>
      <c r="M58" s="207"/>
      <c r="N58" s="208"/>
      <c r="O58" s="209" t="s">
        <v>206</v>
      </c>
      <c r="P58" s="210"/>
      <c r="Q58" s="211"/>
    </row>
    <row r="59" spans="2:17">
      <c r="B59" s="165" t="s">
        <v>137</v>
      </c>
      <c r="C59" s="272" t="s">
        <v>223</v>
      </c>
      <c r="D59" s="201"/>
      <c r="E59" s="202"/>
      <c r="F59" s="203">
        <v>9298</v>
      </c>
      <c r="G59" s="204"/>
      <c r="H59" s="205"/>
      <c r="I59" s="270" t="s">
        <v>215</v>
      </c>
      <c r="J59" s="201"/>
      <c r="K59" s="202"/>
      <c r="L59" s="271" t="s">
        <v>216</v>
      </c>
      <c r="M59" s="207"/>
      <c r="N59" s="208"/>
      <c r="O59" s="209" t="s">
        <v>217</v>
      </c>
      <c r="P59" s="210"/>
      <c r="Q59" s="211"/>
    </row>
    <row r="60" spans="2:17">
      <c r="B60" s="174" t="s">
        <v>138</v>
      </c>
      <c r="C60" s="272" t="s">
        <v>222</v>
      </c>
      <c r="D60" s="201"/>
      <c r="E60" s="202"/>
      <c r="F60" s="203">
        <v>11047</v>
      </c>
      <c r="G60" s="204"/>
      <c r="H60" s="205"/>
      <c r="I60" s="200" t="s">
        <v>219</v>
      </c>
      <c r="J60" s="201"/>
      <c r="K60" s="202"/>
      <c r="L60" s="206" t="s">
        <v>145</v>
      </c>
      <c r="M60" s="207"/>
      <c r="N60" s="208"/>
      <c r="O60" s="209" t="s">
        <v>217</v>
      </c>
      <c r="P60" s="210"/>
      <c r="Q60" s="211"/>
    </row>
  </sheetData>
  <sheetProtection formatCells="0" formatColumns="0" formatRows="0" insertColumns="0" insertRows="0" insertHyperlinks="0" deleteColumns="0" deleteRows="0" sort="0" autoFilter="0" pivotTables="0"/>
  <mergeCells count="195"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O57:Q57"/>
    <mergeCell ref="C58:E58"/>
    <mergeCell ref="F58:H58"/>
    <mergeCell ref="I58:K58"/>
    <mergeCell ref="L58:N58"/>
    <mergeCell ref="O58:Q58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C30:E30"/>
    <mergeCell ref="F30:H30"/>
    <mergeCell ref="I30:K30"/>
    <mergeCell ref="L30:N30"/>
    <mergeCell ref="O30:Q30"/>
    <mergeCell ref="C34:E34"/>
    <mergeCell ref="I33:K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32:K32"/>
    <mergeCell ref="L32:N32"/>
    <mergeCell ref="O32:Q32"/>
    <mergeCell ref="C33:E33"/>
    <mergeCell ref="F33:H33"/>
    <mergeCell ref="C27:E27"/>
    <mergeCell ref="F27:H27"/>
    <mergeCell ref="I27:K27"/>
    <mergeCell ref="L27:N27"/>
    <mergeCell ref="O27:Q27"/>
    <mergeCell ref="L33:N33"/>
    <mergeCell ref="O33:Q33"/>
    <mergeCell ref="C47:E47"/>
    <mergeCell ref="F47:H47"/>
    <mergeCell ref="I47:K47"/>
    <mergeCell ref="L47:N47"/>
    <mergeCell ref="O47:Q47"/>
    <mergeCell ref="C31:E31"/>
    <mergeCell ref="F31:H31"/>
    <mergeCell ref="I31:K31"/>
    <mergeCell ref="L31:N31"/>
    <mergeCell ref="I41:K41"/>
    <mergeCell ref="L41:N41"/>
    <mergeCell ref="O41:Q41"/>
    <mergeCell ref="C42:E42"/>
    <mergeCell ref="F42:H42"/>
    <mergeCell ref="I42:K42"/>
    <mergeCell ref="L42:N42"/>
    <mergeCell ref="O42:Q42"/>
    <mergeCell ref="F34:H34"/>
    <mergeCell ref="O31:Q31"/>
    <mergeCell ref="I34:K34"/>
    <mergeCell ref="L34:N34"/>
    <mergeCell ref="O34:Q34"/>
    <mergeCell ref="C32:E32"/>
    <mergeCell ref="F32:H32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O46:Q46"/>
    <mergeCell ref="C60:E60"/>
    <mergeCell ref="F60:H60"/>
    <mergeCell ref="I60:K60"/>
    <mergeCell ref="L60:N60"/>
    <mergeCell ref="O60:Q60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C56:E56"/>
    <mergeCell ref="F56:H56"/>
    <mergeCell ref="I56:K56"/>
  </mergeCells>
  <phoneticPr fontId="45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EC60ECC4-6BBC-4A69-A911-BFC0C9FD68B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6</vt:i4>
      </vt:variant>
    </vt:vector>
  </HeadingPairs>
  <TitlesOfParts>
    <vt:vector size="16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spr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2022-02-18T09:11:49Z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83778e7a-3c6f-4dda-9e1a-844234adf8a4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