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updateLinks="never" defaultThemeVersion="124226"/>
  <xr:revisionPtr revIDLastSave="0" documentId="13_ncr:1_{8217426D-2E60-4877-8457-DC2F05D49609}" xr6:coauthVersionLast="47" xr6:coauthVersionMax="47" xr10:uidLastSave="{00000000-0000-0000-0000-000000000000}"/>
  <bookViews>
    <workbookView xWindow="-120" yWindow="-120" windowWidth="29040" windowHeight="15840" tabRatio="819" activeTab="1" xr2:uid="{00000000-000D-0000-FFFF-FFFF00000000}"/>
  </bookViews>
  <sheets>
    <sheet name="Strona tytułowa" sheetId="4" r:id="rId1"/>
    <sheet name="Spis treści" sheetId="5" r:id="rId2"/>
    <sheet name="Nota metodyczna" sheetId="6" r:id="rId3"/>
    <sheet name="1. Liczba deklaracji" sheetId="23" r:id="rId4"/>
    <sheet name="2. Dane ogólne" sheetId="25" r:id="rId5"/>
    <sheet name="3. Umowy OT" sheetId="8" r:id="rId6"/>
    <sheet name="4. Podróżni OT" sheetId="20" r:id="rId7"/>
    <sheet name="podsumowanie" sheetId="22" state="hidden" r:id="rId8"/>
    <sheet name="5. Umowy PUNPUT" sheetId="24" r:id="rId9"/>
    <sheet name="6. Podróżni PUNPUT" sheetId="19" r:id="rId10"/>
    <sheet name="7. Liczba umów na miesiąc" sheetId="28" r:id="rId11"/>
    <sheet name="8. Niewypłacalności" sheetId="13" r:id="rId12"/>
  </sheets>
  <definedNames>
    <definedName name="_AMO_RefreshMultipleList" hidden="1">"'Partitions:2'"</definedName>
    <definedName name="_AMO_RefreshMultipleList.0" hidden="1">"'&lt;Items&gt;_x000D_
  &lt;Item Id=""463821729"" Checked=""False"" /&gt;_x000D_
  &lt;Item Id=""479100150"" Checked=""False"" /&gt;_x000D_
  &lt;Item Id=""793201280"" Checked=""False"" /&gt;_x000D_
  &lt;Item Id=""778582050"" Checked=""False"" /&gt;_x000D_
  &lt;Item Id=""972960867"" Checked=""False"" /&gt;_x000D_
  &lt;It'"</definedName>
    <definedName name="_AMO_RefreshMultipleList.1" hidden="1">"'em Id=""682937942"" Checked=""False"" /&gt;_x000D_
&lt;/Items&gt;'"</definedName>
    <definedName name="_AMO_RefreshMultipleList.2" hidden="1">"'779"" Checked=""False"" /&gt;_x000D_
  &lt;Item Id=""928894118"" Checked=""False"" /&gt;_x000D_
  &lt;Item Id=""643555797"" Checked=""False"" /&gt;_x000D_
  &lt;Item Id=""114531704"" Checked=""False"" /&gt;_x000D_
  &lt;Item Id=""131401403"" Checked=""False"" /&gt;_x000D_
  &lt;Item Id=""372956820"" Checked='"</definedName>
    <definedName name="_AMO_RefreshMultipleList.3" hidden="1">"'""False"" /&gt;_x000D_
  &lt;Item Id=""156608022"" Checked=""False"" /&gt;_x000D_
&lt;/Items&gt;'"</definedName>
    <definedName name="_AMO_RefreshMultipleList.4" hidden="1">"'d=""False"" /&gt;_x000D_
&lt;/Items&gt;'"</definedName>
    <definedName name="_AMO_RefreshMultipleList.5" hidden="1">"'018258"" Checked=""False"" /&gt;_x000D_
  &lt;Item Id=""276931063"" Checked=""False"" /&gt;_x000D_
  &lt;Item Id=""704711270"" Checked=""False"" /&gt;_x000D_
  &lt;Item Id=""745405753"" Checked=""False"" /&gt;_x000D_
  &lt;Item Id=""351141409"" Checked=""False"" /&gt;_x000D_
  &lt;Item Id=""782768229"" Check'"</definedName>
    <definedName name="_AMO_RefreshMultipleList.6" hidden="1">"'ed=""False"" /&gt;_x000D_
  &lt;Item Id=""905055554"" Checked=""False"" /&gt;_x000D_
  &lt;Item Id=""243423871"" Checked=""False"" /&gt;_x000D_
  &lt;Item Id=""90040398"" Checked=""False"" /&gt;_x000D_
  &lt;Item Id=""830117998"" Checked=""False"" /&gt;_x000D_
  &lt;Item Id=""616221261"" Checked=""False"" /&gt;'"</definedName>
    <definedName name="_AMO_RefreshMultipleList.7" hidden="1">"'_x000D_
  &lt;Item Id=""574600779"" Checked=""False"" /&gt;_x000D_
  &lt;Item Id=""928894118"" Checked=""False"" /&gt;_x000D_
  &lt;Item Id=""643555797"" Checked=""False"" /&gt;_x000D_
  &lt;Item Id=""114531704"" Checked=""False"" /&gt;_x000D_
  &lt;Item Id=""428838734"" Checked=""False"" /&gt;_x000D_
  &lt;Item Id='"</definedName>
    <definedName name="_AMO_RefreshMultipleList.8" hidden="1">"'""131401403"" Checked=""False"" /&gt;_x000D_
&lt;/Items&gt;'"</definedName>
    <definedName name="_AMO_SingleObject_214935716_ROM_F0.SEC2.Gmap_1.SEC1.HDR.TXT1" localSheetId="3" hidden="1">#REF!</definedName>
    <definedName name="_AMO_SingleObject_214935716_ROM_F0.SEC2.Gmap_1.SEC1.HDR.TXT1" localSheetId="4" hidden="1">#REF!</definedName>
    <definedName name="_AMO_SingleObject_214935716_ROM_F0.SEC2.Gmap_1.SEC1.HDR.TXT1" localSheetId="5" hidden="1">#REF!</definedName>
    <definedName name="_AMO_SingleObject_214935716_ROM_F0.SEC2.Gmap_1.SEC1.HDR.TXT1" localSheetId="6" hidden="1">#REF!</definedName>
    <definedName name="_AMO_SingleObject_214935716_ROM_F0.SEC2.Gmap_1.SEC1.HDR.TXT1" localSheetId="8" hidden="1">#REF!</definedName>
    <definedName name="_AMO_SingleObject_214935716_ROM_F0.SEC2.Gmap_1.SEC1.HDR.TXT1" localSheetId="9" hidden="1">#REF!</definedName>
    <definedName name="_AMO_SingleObject_214935716_ROM_F0.SEC2.Gmap_1.SEC1.HDR.TXT1" hidden="1">#REF!</definedName>
    <definedName name="_AMO_SingleObject_287145860__A1" localSheetId="3" hidden="1">#REF!</definedName>
    <definedName name="_AMO_SingleObject_287145860__A1" localSheetId="4" hidden="1">#REF!</definedName>
    <definedName name="_AMO_SingleObject_287145860__A1" localSheetId="5" hidden="1">#REF!</definedName>
    <definedName name="_AMO_SingleObject_287145860__A1" localSheetId="6" hidden="1">#REF!</definedName>
    <definedName name="_AMO_SingleObject_287145860__A1" localSheetId="8" hidden="1">#REF!</definedName>
    <definedName name="_AMO_SingleObject_287145860__A1" localSheetId="9" hidden="1">#REF!</definedName>
    <definedName name="_AMO_SingleObject_287145860__A1" hidden="1">#REF!</definedName>
    <definedName name="_AMO_SingleObject_455945871__A1" localSheetId="3" hidden="1">#REF!</definedName>
    <definedName name="_AMO_SingleObject_455945871__A1" localSheetId="4" hidden="1">#REF!</definedName>
    <definedName name="_AMO_SingleObject_455945871__A1" localSheetId="5" hidden="1">#REF!</definedName>
    <definedName name="_AMO_SingleObject_455945871__A1" localSheetId="6" hidden="1">#REF!</definedName>
    <definedName name="_AMO_SingleObject_455945871__A1" localSheetId="8" hidden="1">#REF!</definedName>
    <definedName name="_AMO_SingleObject_455945871__A1" localSheetId="9" hidden="1">#REF!</definedName>
    <definedName name="_AMO_SingleObject_455945871__A1" hidden="1">#REF!</definedName>
    <definedName name="_AMO_XmlVersion" hidden="1">"'1'"</definedName>
    <definedName name="_xlnm.Print_Area" localSheetId="3">'1. Liczba deklaracji'!$A$1:$N$42</definedName>
    <definedName name="_xlnm.Print_Area" localSheetId="4">'2. Dane ogólne'!$A$1:$Q$20</definedName>
    <definedName name="_xlnm.Print_Area" localSheetId="10">'7. Liczba umów na miesiąc'!$A$1:$Y$53</definedName>
    <definedName name="_xlnm.Print_Area" localSheetId="11">'8. Niewypłacalności'!$A$1:$R$54</definedName>
    <definedName name="_xlnm.Print_Area" localSheetId="2">'Nota metodyczna'!$B$1:$B$32</definedName>
    <definedName name="_xlnm.Print_Area" localSheetId="1">'Spis treści'!$A$1:$E$25</definedName>
    <definedName name="_xlnm.Print_Area" localSheetId="0">'Strona tytułowa'!$D$4:$D$16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9" i="28" l="1"/>
  <c r="H49" i="28"/>
  <c r="K27" i="19" l="1"/>
  <c r="K26" i="19"/>
  <c r="K25" i="19"/>
  <c r="K24" i="19"/>
  <c r="K23" i="19"/>
  <c r="K27" i="24"/>
  <c r="K26" i="24"/>
  <c r="K25" i="24"/>
  <c r="K24" i="24"/>
  <c r="K23" i="24"/>
  <c r="K30" i="20"/>
  <c r="K29" i="20"/>
  <c r="K28" i="20"/>
  <c r="K27" i="20"/>
  <c r="K26" i="20"/>
  <c r="K25" i="20"/>
  <c r="K30" i="8"/>
  <c r="K29" i="8"/>
  <c r="K28" i="8"/>
  <c r="K27" i="8"/>
  <c r="K26" i="8"/>
  <c r="K25" i="8"/>
  <c r="S18" i="25" l="1"/>
  <c r="R18" i="25"/>
  <c r="Q18" i="25"/>
  <c r="P18" i="25"/>
  <c r="O18" i="25"/>
  <c r="N18" i="25"/>
  <c r="T18" i="25"/>
  <c r="T17" i="25"/>
  <c r="S17" i="25"/>
  <c r="R17" i="25"/>
  <c r="Q17" i="25"/>
  <c r="P17" i="25"/>
  <c r="O17" i="25"/>
  <c r="N17" i="25"/>
  <c r="H18" i="25"/>
  <c r="G18" i="25"/>
  <c r="F18" i="25"/>
  <c r="E18" i="25"/>
  <c r="D18" i="25"/>
  <c r="C18" i="25"/>
  <c r="I18" i="25"/>
  <c r="I17" i="25"/>
  <c r="H17" i="25"/>
  <c r="G17" i="25"/>
  <c r="F17" i="25"/>
  <c r="E17" i="25"/>
  <c r="D17" i="25"/>
  <c r="C17" i="25"/>
  <c r="M32" i="28" l="1"/>
  <c r="L32" i="28"/>
  <c r="K32" i="28"/>
  <c r="J32" i="28"/>
  <c r="I32" i="28"/>
  <c r="I49" i="28" s="1"/>
  <c r="H32" i="28"/>
  <c r="G32" i="28"/>
  <c r="G49" i="28" s="1"/>
  <c r="F32" i="28"/>
  <c r="F49" i="28" s="1"/>
  <c r="E32" i="28"/>
  <c r="E49" i="28" s="1"/>
  <c r="D32" i="28"/>
  <c r="D49" i="28" s="1"/>
  <c r="C32" i="28"/>
  <c r="C49" i="28" s="1"/>
  <c r="B32" i="28"/>
  <c r="B49" i="28" s="1"/>
  <c r="C31" i="28"/>
  <c r="C48" i="28" s="1"/>
  <c r="D31" i="28"/>
  <c r="D48" i="28" s="1"/>
  <c r="E31" i="28"/>
  <c r="E48" i="28" s="1"/>
  <c r="F31" i="28"/>
  <c r="F48" i="28" s="1"/>
  <c r="G31" i="28"/>
  <c r="G48" i="28" s="1"/>
  <c r="H31" i="28"/>
  <c r="H48" i="28" s="1"/>
  <c r="I31" i="28"/>
  <c r="I48" i="28" s="1"/>
  <c r="J31" i="28"/>
  <c r="J48" i="28" s="1"/>
  <c r="K31" i="28"/>
  <c r="K48" i="28" s="1"/>
  <c r="L31" i="28"/>
  <c r="L48" i="28" s="1"/>
  <c r="M31" i="28"/>
  <c r="M48" i="28" s="1"/>
  <c r="B31" i="28"/>
  <c r="M30" i="28"/>
  <c r="L30" i="28"/>
  <c r="K30" i="28"/>
  <c r="J30" i="28"/>
  <c r="I30" i="28"/>
  <c r="H30" i="28"/>
  <c r="G30" i="28"/>
  <c r="F30" i="28"/>
  <c r="E30" i="28"/>
  <c r="D30" i="28"/>
  <c r="C30" i="28"/>
  <c r="B30" i="28"/>
  <c r="J27" i="19"/>
  <c r="J26" i="19"/>
  <c r="J25" i="19"/>
  <c r="J24" i="19"/>
  <c r="J23" i="19"/>
  <c r="J27" i="24"/>
  <c r="J26" i="24"/>
  <c r="J25" i="24"/>
  <c r="J24" i="24"/>
  <c r="J23" i="24"/>
  <c r="J25" i="20"/>
  <c r="J26" i="20"/>
  <c r="J27" i="20"/>
  <c r="J28" i="20"/>
  <c r="J29" i="20"/>
  <c r="J30" i="20"/>
  <c r="J26" i="8"/>
  <c r="J27" i="8"/>
  <c r="J28" i="8"/>
  <c r="J29" i="8"/>
  <c r="J30" i="8"/>
  <c r="J25" i="8"/>
  <c r="M26" i="28" l="1"/>
  <c r="L26" i="28"/>
  <c r="K26" i="28"/>
  <c r="J26" i="28"/>
  <c r="I26" i="28"/>
  <c r="H26" i="28"/>
  <c r="G26" i="28"/>
  <c r="F26" i="28"/>
  <c r="E26" i="28"/>
  <c r="D26" i="28"/>
  <c r="C26" i="28"/>
  <c r="B26" i="28"/>
  <c r="M27" i="28"/>
  <c r="M44" i="28" s="1"/>
  <c r="L27" i="28"/>
  <c r="L44" i="28" s="1"/>
  <c r="K27" i="28"/>
  <c r="K44" i="28" s="1"/>
  <c r="J27" i="28"/>
  <c r="J44" i="28" s="1"/>
  <c r="I27" i="28"/>
  <c r="I44" i="28" s="1"/>
  <c r="H27" i="28"/>
  <c r="H44" i="28" s="1"/>
  <c r="G27" i="28"/>
  <c r="G44" i="28" s="1"/>
  <c r="F27" i="28"/>
  <c r="F44" i="28" s="1"/>
  <c r="E27" i="28"/>
  <c r="E44" i="28" s="1"/>
  <c r="D27" i="28"/>
  <c r="D44" i="28" s="1"/>
  <c r="C27" i="28"/>
  <c r="C44" i="28" s="1"/>
  <c r="B27" i="28"/>
  <c r="B44" i="28" s="1"/>
  <c r="F27" i="19"/>
  <c r="F26" i="19"/>
  <c r="F25" i="19"/>
  <c r="F24" i="19"/>
  <c r="F23" i="19"/>
  <c r="F27" i="24"/>
  <c r="F26" i="24"/>
  <c r="F25" i="24"/>
  <c r="F24" i="24"/>
  <c r="F23" i="24"/>
  <c r="F30" i="20"/>
  <c r="F29" i="20"/>
  <c r="F28" i="20"/>
  <c r="F27" i="20"/>
  <c r="F26" i="20"/>
  <c r="F25" i="20"/>
  <c r="F25" i="8"/>
  <c r="F26" i="8"/>
  <c r="F27" i="8"/>
  <c r="F28" i="8"/>
  <c r="F29" i="8"/>
  <c r="F30" i="8"/>
  <c r="C28" i="28" l="1"/>
  <c r="C45" i="28" s="1"/>
  <c r="D28" i="28"/>
  <c r="D45" i="28" s="1"/>
  <c r="E28" i="28"/>
  <c r="E45" i="28" s="1"/>
  <c r="F28" i="28"/>
  <c r="F45" i="28" s="1"/>
  <c r="G28" i="28"/>
  <c r="G45" i="28" s="1"/>
  <c r="H28" i="28"/>
  <c r="H45" i="28" s="1"/>
  <c r="I28" i="28"/>
  <c r="I45" i="28" s="1"/>
  <c r="J28" i="28"/>
  <c r="J45" i="28" s="1"/>
  <c r="K28" i="28"/>
  <c r="K45" i="28" s="1"/>
  <c r="L28" i="28"/>
  <c r="L45" i="28" s="1"/>
  <c r="M28" i="28"/>
  <c r="M45" i="28" s="1"/>
  <c r="C29" i="28"/>
  <c r="C46" i="28" s="1"/>
  <c r="D29" i="28"/>
  <c r="D46" i="28" s="1"/>
  <c r="E29" i="28"/>
  <c r="E46" i="28" s="1"/>
  <c r="F29" i="28"/>
  <c r="F46" i="28" s="1"/>
  <c r="G29" i="28"/>
  <c r="G46" i="28" s="1"/>
  <c r="H29" i="28"/>
  <c r="H46" i="28" s="1"/>
  <c r="I29" i="28"/>
  <c r="I46" i="28" s="1"/>
  <c r="J29" i="28"/>
  <c r="J46" i="28" s="1"/>
  <c r="K29" i="28"/>
  <c r="K46" i="28" s="1"/>
  <c r="L29" i="28"/>
  <c r="L46" i="28" s="1"/>
  <c r="M29" i="28"/>
  <c r="M46" i="28" s="1"/>
  <c r="B28" i="28"/>
  <c r="B29" i="28"/>
  <c r="G23" i="19"/>
  <c r="H23" i="19"/>
  <c r="I23" i="19"/>
  <c r="G24" i="19"/>
  <c r="H24" i="19"/>
  <c r="I24" i="19"/>
  <c r="G25" i="19"/>
  <c r="H25" i="19"/>
  <c r="I25" i="19"/>
  <c r="G26" i="19"/>
  <c r="H26" i="19"/>
  <c r="I26" i="19"/>
  <c r="G27" i="19"/>
  <c r="H27" i="19"/>
  <c r="I27" i="19"/>
  <c r="E27" i="19"/>
  <c r="E26" i="19"/>
  <c r="E25" i="19"/>
  <c r="E24" i="19"/>
  <c r="E23" i="19"/>
  <c r="I27" i="24" l="1"/>
  <c r="H27" i="24"/>
  <c r="G27" i="24"/>
  <c r="E27" i="24"/>
  <c r="I26" i="24"/>
  <c r="H26" i="24"/>
  <c r="G26" i="24"/>
  <c r="E26" i="24"/>
  <c r="I25" i="24"/>
  <c r="H25" i="24"/>
  <c r="G25" i="24"/>
  <c r="E25" i="24"/>
  <c r="I24" i="24"/>
  <c r="H24" i="24"/>
  <c r="G24" i="24"/>
  <c r="E24" i="24"/>
  <c r="I23" i="24"/>
  <c r="H23" i="24"/>
  <c r="G23" i="24"/>
  <c r="E23" i="24"/>
  <c r="G25" i="20"/>
  <c r="H25" i="20"/>
  <c r="I25" i="20"/>
  <c r="G26" i="20"/>
  <c r="H26" i="20"/>
  <c r="I26" i="20"/>
  <c r="G27" i="20"/>
  <c r="H27" i="20"/>
  <c r="I27" i="20"/>
  <c r="G28" i="20"/>
  <c r="H28" i="20"/>
  <c r="I28" i="20"/>
  <c r="G29" i="20"/>
  <c r="H29" i="20"/>
  <c r="I29" i="20"/>
  <c r="G30" i="20"/>
  <c r="H30" i="20"/>
  <c r="I30" i="20"/>
  <c r="E30" i="20"/>
  <c r="E29" i="20"/>
  <c r="E28" i="20"/>
  <c r="E27" i="20"/>
  <c r="E26" i="20"/>
  <c r="E25" i="20"/>
  <c r="G25" i="8"/>
  <c r="H25" i="8"/>
  <c r="I25" i="8"/>
  <c r="G26" i="8"/>
  <c r="H26" i="8"/>
  <c r="I26" i="8"/>
  <c r="G27" i="8"/>
  <c r="H27" i="8"/>
  <c r="I27" i="8"/>
  <c r="G28" i="8"/>
  <c r="H28" i="8"/>
  <c r="I28" i="8"/>
  <c r="G29" i="8"/>
  <c r="H29" i="8"/>
  <c r="I29" i="8"/>
  <c r="G30" i="8"/>
  <c r="H30" i="8"/>
  <c r="I30" i="8"/>
  <c r="E30" i="8"/>
  <c r="E29" i="8"/>
  <c r="E28" i="8"/>
  <c r="E27" i="8"/>
  <c r="E26" i="8"/>
  <c r="E25" i="8"/>
  <c r="J24" i="8"/>
  <c r="I24" i="8"/>
  <c r="H24" i="8"/>
  <c r="G24" i="8"/>
  <c r="E24" i="8"/>
  <c r="S16" i="25" l="1"/>
  <c r="R16" i="25"/>
  <c r="Q16" i="25"/>
  <c r="P16" i="25"/>
  <c r="N16" i="25"/>
  <c r="B48" i="28"/>
  <c r="B47" i="28"/>
  <c r="C47" i="28"/>
  <c r="D47" i="28"/>
  <c r="E47" i="28"/>
  <c r="F47" i="28"/>
  <c r="G47" i="28"/>
  <c r="H47" i="28"/>
  <c r="I47" i="28"/>
  <c r="J47" i="28"/>
  <c r="K47" i="28"/>
  <c r="L47" i="28"/>
  <c r="M47" i="28"/>
  <c r="B46" i="28"/>
  <c r="B45" i="28"/>
  <c r="C43" i="28"/>
  <c r="D43" i="28"/>
  <c r="E43" i="28"/>
  <c r="F43" i="28"/>
  <c r="G43" i="28"/>
  <c r="H43" i="28"/>
  <c r="I43" i="28"/>
  <c r="J43" i="28"/>
  <c r="K43" i="28"/>
  <c r="L43" i="28"/>
  <c r="M43" i="28"/>
  <c r="L26" i="23" l="1"/>
  <c r="L27" i="23"/>
  <c r="L28" i="23"/>
  <c r="B43" i="28"/>
  <c r="F21" i="23" l="1"/>
  <c r="E21" i="23"/>
  <c r="D21" i="23" l="1"/>
  <c r="D20" i="23"/>
  <c r="E20" i="23"/>
  <c r="D19" i="23"/>
  <c r="E19" i="23"/>
  <c r="F19" i="23"/>
  <c r="F20" i="23"/>
  <c r="F18" i="23"/>
  <c r="E18" i="23"/>
  <c r="D18" i="23"/>
  <c r="K28" i="23"/>
  <c r="J28" i="23"/>
  <c r="I28" i="23"/>
  <c r="K27" i="23"/>
  <c r="J27" i="23"/>
  <c r="K26" i="23"/>
  <c r="J26" i="23"/>
  <c r="D18" i="22" l="1"/>
  <c r="D17" i="22"/>
  <c r="C18" i="22"/>
  <c r="C17" i="22"/>
  <c r="C20" i="22" s="1"/>
  <c r="B18" i="22"/>
  <c r="B17" i="22"/>
  <c r="B20" i="22" s="1"/>
  <c r="D4" i="22"/>
  <c r="D3" i="22"/>
  <c r="C4" i="22"/>
  <c r="C3" i="22"/>
  <c r="B4" i="22"/>
  <c r="B3" i="22"/>
  <c r="D24" i="22" l="1"/>
  <c r="D27" i="22"/>
  <c r="C24" i="22"/>
  <c r="D19" i="22"/>
  <c r="C19" i="22"/>
  <c r="D13" i="22"/>
  <c r="D20" i="22"/>
  <c r="B19" i="22"/>
  <c r="B21" i="22" s="1"/>
  <c r="D5" i="22"/>
  <c r="C5" i="22"/>
  <c r="B5" i="22"/>
  <c r="U63" i="22"/>
  <c r="W63" i="22"/>
  <c r="V61" i="22"/>
  <c r="W61" i="22"/>
  <c r="U61" i="22"/>
  <c r="U32" i="22"/>
  <c r="U45" i="22" s="1"/>
  <c r="U33" i="22"/>
  <c r="U46" i="22" s="1"/>
  <c r="U34" i="22"/>
  <c r="U47" i="22" s="1"/>
  <c r="U35" i="22"/>
  <c r="U36" i="22"/>
  <c r="U49" i="22" s="1"/>
  <c r="V32" i="22"/>
  <c r="V33" i="22"/>
  <c r="V46" i="22" s="1"/>
  <c r="V34" i="22"/>
  <c r="V47" i="22" s="1"/>
  <c r="V35" i="22"/>
  <c r="V48" i="22" s="1"/>
  <c r="V36" i="22"/>
  <c r="V49" i="22" s="1"/>
  <c r="V31" i="22"/>
  <c r="W32" i="22"/>
  <c r="W45" i="22" s="1"/>
  <c r="W33" i="22"/>
  <c r="W46" i="22" s="1"/>
  <c r="W34" i="22"/>
  <c r="W35" i="22"/>
  <c r="W36" i="22"/>
  <c r="W49" i="22" s="1"/>
  <c r="W31" i="22"/>
  <c r="U31" i="22"/>
  <c r="B6" i="22"/>
  <c r="C6" i="22"/>
  <c r="D6" i="22"/>
  <c r="V38" i="22" l="1"/>
  <c r="D28" i="22"/>
  <c r="C25" i="22"/>
  <c r="D25" i="22"/>
  <c r="C21" i="22"/>
  <c r="D21" i="22"/>
  <c r="C7" i="22"/>
  <c r="C11" i="22"/>
  <c r="D7" i="22"/>
  <c r="D11" i="22"/>
  <c r="D14" i="22"/>
  <c r="B7" i="22"/>
  <c r="W64" i="22"/>
  <c r="U64" i="22"/>
  <c r="V37" i="22"/>
  <c r="U37" i="22"/>
  <c r="U38" i="22" s="1"/>
  <c r="W37" i="22"/>
  <c r="W38" i="22" s="1"/>
  <c r="W48" i="22"/>
  <c r="U44" i="22"/>
  <c r="U48" i="22"/>
  <c r="V45" i="22"/>
  <c r="W44" i="22"/>
  <c r="W47" i="22"/>
  <c r="V44" i="22"/>
  <c r="C10" i="22"/>
  <c r="D10" i="22"/>
  <c r="Z35" i="22" l="1"/>
  <c r="X35" i="22"/>
  <c r="W50" i="22"/>
  <c r="Y32" i="22"/>
  <c r="Y34" i="22"/>
  <c r="Y31" i="22"/>
  <c r="Y33" i="22"/>
  <c r="Y36" i="22"/>
  <c r="Y35" i="22"/>
  <c r="Z31" i="22"/>
  <c r="Z32" i="22"/>
  <c r="Z34" i="22"/>
  <c r="Z36" i="22"/>
  <c r="Z33" i="22"/>
  <c r="X31" i="22"/>
  <c r="X36" i="22"/>
  <c r="X34" i="22"/>
  <c r="X33" i="22"/>
  <c r="X32" i="22"/>
  <c r="U50" i="22"/>
  <c r="V50" i="22"/>
  <c r="Z44" i="22" l="1"/>
  <c r="Z58" i="22"/>
  <c r="Z61" i="22"/>
  <c r="Z55" i="22"/>
  <c r="Z59" i="22"/>
  <c r="Z57" i="22"/>
  <c r="Z60" i="22"/>
  <c r="Z56" i="22"/>
  <c r="Z46" i="22"/>
  <c r="Z45" i="22"/>
  <c r="Y45" i="22"/>
  <c r="Y56" i="22"/>
  <c r="Y55" i="22"/>
  <c r="Y57" i="22"/>
  <c r="Y60" i="22"/>
  <c r="Y58" i="22"/>
  <c r="Y59" i="22"/>
  <c r="Y61" i="22"/>
  <c r="Z48" i="22"/>
  <c r="X56" i="22"/>
  <c r="X59" i="22"/>
  <c r="X57" i="22"/>
  <c r="X60" i="22"/>
  <c r="X55" i="22"/>
  <c r="X58" i="22"/>
  <c r="X61" i="22"/>
  <c r="Z49" i="22"/>
  <c r="Z47" i="22"/>
  <c r="X45" i="22"/>
  <c r="X49" i="22"/>
  <c r="X47" i="22"/>
  <c r="X46" i="22"/>
  <c r="Y48" i="22"/>
  <c r="Y49" i="22"/>
  <c r="Y46" i="22"/>
  <c r="Y47" i="22"/>
  <c r="X44" i="22"/>
  <c r="Y44" i="22"/>
  <c r="X48" i="22"/>
</calcChain>
</file>

<file path=xl/sharedStrings.xml><?xml version="1.0" encoding="utf-8"?>
<sst xmlns="http://schemas.openxmlformats.org/spreadsheetml/2006/main" count="585" uniqueCount="261">
  <si>
    <t>SPIS TREŚCI</t>
  </si>
  <si>
    <t>Nota metodyczna</t>
  </si>
  <si>
    <t>1. Liczba deklaracji</t>
  </si>
  <si>
    <t>Powrót do spisu treści</t>
  </si>
  <si>
    <t>2. Dane gromadzone są w bazie Turystycznego Funduszu Gwarancyjnego od 01.12.2016 r.</t>
  </si>
  <si>
    <t>3. Niniejszy biuletyn przedstawia stan bazy danych TFG aktualny na dzień przygotowania biuletynu. Zawarte w biuletynie informacje mogą różnić się w kolejnych wydaniach biuletynu ze względu na ciągły proces uzupełniania deklaracji przez przedziębiorców turystycznych i poprawiania deklaracji będący efektem kontroli przeprowadzanych przez Marszałków Województw.</t>
  </si>
  <si>
    <t>5. Użyte pojęcia oznaczają:</t>
  </si>
  <si>
    <t>Q1 2017</t>
  </si>
  <si>
    <t>Q2 2017</t>
  </si>
  <si>
    <t>Q3 2017</t>
  </si>
  <si>
    <t>Q4 2017</t>
  </si>
  <si>
    <t>dział I</t>
  </si>
  <si>
    <t>dział II</t>
  </si>
  <si>
    <t>dział III</t>
  </si>
  <si>
    <t>dział IV</t>
  </si>
  <si>
    <t>Nazwa Firmy</t>
  </si>
  <si>
    <t>Numer Ewidencyjny</t>
  </si>
  <si>
    <t>Wysokość zabezpieczenia finansowego</t>
  </si>
  <si>
    <t>Województwo</t>
  </si>
  <si>
    <t>Data</t>
  </si>
  <si>
    <t>Korekta</t>
  </si>
  <si>
    <t>Przekazane</t>
  </si>
  <si>
    <t>Styczeń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</si>
  <si>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</si>
  <si>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</si>
  <si>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</si>
  <si>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</si>
  <si>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</si>
  <si>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</si>
  <si>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</si>
  <si>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</si>
  <si>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Październik</t>
  </si>
  <si>
    <t>Listopad</t>
  </si>
  <si>
    <t>Grudzień</t>
  </si>
  <si>
    <t>185 459,40 PLN</t>
  </si>
  <si>
    <t>123 639,60 PLN</t>
  </si>
  <si>
    <t>luty 2018</t>
  </si>
  <si>
    <t>kwiecień 2018</t>
  </si>
  <si>
    <t>czerwiec 2018</t>
  </si>
  <si>
    <t>830 000 PLN</t>
  </si>
  <si>
    <t>28 000 EUR</t>
  </si>
  <si>
    <t>lipiec 2017</t>
  </si>
  <si>
    <t>7 000 EUR</t>
  </si>
  <si>
    <t>Q1</t>
  </si>
  <si>
    <t>Q2</t>
  </si>
  <si>
    <t>Q3</t>
  </si>
  <si>
    <t>Q4</t>
  </si>
  <si>
    <t>pomorskie</t>
  </si>
  <si>
    <t>kujawsko-pomorskie</t>
  </si>
  <si>
    <t>lubuskie</t>
  </si>
  <si>
    <t>wielkopolskie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</si>
  <si>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OT</t>
    </r>
    <r>
      <rPr>
        <sz val="12"/>
        <color theme="1"/>
        <rFont val="Calibri"/>
        <family val="2"/>
        <charset val="238"/>
        <scheme val="minor"/>
      </rPr>
      <t xml:space="preserve"> - Organizator Turystyki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</si>
  <si>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 i pozaeuropejskich z wykorzystaniem transportu lotniczego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</si>
  <si>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6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</si>
  <si>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VI OT</t>
    </r>
    <r>
      <rPr>
        <sz val="12"/>
        <color theme="1"/>
        <rFont val="Calibri"/>
        <family val="2"/>
        <charset val="238"/>
        <scheme val="minor"/>
      </rPr>
      <t xml:space="preserve"> - Terytorium państw mających lądową granicę z RP, a w przypadku Federacji Rosyjskiej w obrębie obwodu kaliningradzkiego oraz na terytorium RP, bez względu na realizację lub brak realizacji usługi transportowej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</si>
  <si>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 PUNPUT </t>
    </r>
    <r>
      <rPr>
        <sz val="12"/>
        <color theme="1"/>
        <rFont val="Calibri"/>
        <family val="2"/>
        <charset val="238"/>
        <scheme val="minor"/>
      </rPr>
      <t>- Terytorium państw pozaeuropejskich, jeżeli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</si>
  <si>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II PUNPUT </t>
    </r>
    <r>
      <rPr>
        <sz val="12"/>
        <color theme="1"/>
        <rFont val="Calibri"/>
        <family val="2"/>
        <charset val="238"/>
        <scheme val="minor"/>
      </rPr>
      <t>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</si>
  <si>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jest realizowana usługa transportowa, z wyłączeniem pkt 5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</si>
  <si>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IV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5</t>
    </r>
  </si>
  <si>
    <t>dział V</t>
  </si>
  <si>
    <t>dział VI</t>
  </si>
  <si>
    <t>Q3 2018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</si>
  <si>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 z wykorzystaniem innego środka transportu niż transport lotniczy w ramach przewozu czarterowego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</si>
  <si>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</si>
  <si>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IV OT - </t>
    </r>
    <r>
      <rPr>
        <sz val="12"/>
        <color theme="1"/>
        <rFont val="Calibri"/>
        <family val="2"/>
        <charset val="238"/>
        <scheme val="minor"/>
      </rPr>
      <t xml:space="preserve">Terytorium państw europejskich z wykorzystaniem innego środka transportu niż transport lotniczy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</si>
  <si>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PUNPUT</t>
    </r>
    <r>
      <rPr>
        <sz val="12"/>
        <color theme="1"/>
        <rFont val="Calibri"/>
        <family val="2"/>
        <charset val="238"/>
        <scheme val="minor"/>
      </rPr>
      <t xml:space="preserve"> -Terytorium państw mających lądową granicę z RP, a w przypadku Federacji Rosyjskiej w obrębie obwodu kaliningradzkiego oraz terytorium RP, bez względu na realizację lub brak realizacji usługi transportowej</t>
    </r>
  </si>
  <si>
    <t>1 200 000 PLN</t>
  </si>
  <si>
    <t>dolnośląskie</t>
  </si>
  <si>
    <t>wrzesień 2018</t>
  </si>
  <si>
    <r>
      <t xml:space="preserve">1. Przedstawione zestawienie przygotowane zostało na podstawie </t>
    </r>
    <r>
      <rPr>
        <b/>
        <sz val="12"/>
        <color theme="1"/>
        <rFont val="Calibri"/>
        <family val="2"/>
        <charset val="238"/>
        <scheme val="minor"/>
      </rPr>
      <t>danych zawartych w bazie danych Turystycznego Funduszu Gwarancyjnego.</t>
    </r>
    <r>
      <rPr>
        <sz val="12"/>
        <color theme="1"/>
        <rFont val="Calibri"/>
        <family val="2"/>
        <charset val="238"/>
        <scheme val="minor"/>
      </rPr>
      <t xml:space="preserve"> Turystyczny Fundusz Gwarancyjny działa na mocy ustawy z dnia 24 listopada 2017 r. o imprezach turystycznych i powiązanych usługach turystycznych (Dz. U. z 2017 r. poz. 2361 z późn. zm.). Turystyczny Fundusz Gwarancyjny gromadzi dane dotyczące liczby i rodzaju zawartych w danym miesiącu umów o udział w imprezie turystycznej oraz umów z przedsiębiorcą ułatwiającym nabywanie powiązanych usług turystycznych oraz liczby podróżnych objętych tymi umowami. Dodatkowo gromadzone są informacje na temat liczby umów i liczby podróżnych, 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</si>
  <si>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Od 1 lipca 2018 r. obowiązuje następujące rozróżnienie działalności wykonywanej przez przedsiębiorców turystycznych: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</si>
  <si>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PUNPUT</t>
    </r>
    <r>
      <rPr>
        <sz val="12"/>
        <color theme="1"/>
        <rFont val="Calibri"/>
        <family val="2"/>
        <charset val="238"/>
        <scheme val="minor"/>
      </rPr>
      <t xml:space="preserve"> - Przedsiębiorca Ułatwiający Nabywanie Powiązanych Usług Turystycznych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</si>
  <si>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przekazane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z którymi organizator turystyki lub przedsiębiorca ułatwiający nabywanie powiązanych usług turystycznych zawarł umowę w danym miesiącu, z uwzględnieniem chcarakteru wykonywanej działalności, rodzaju usługi, miejsca realizacji imprezy turystycznej lub powiązanej usługi turystycznej, sposobu transportu i rodzaju zapewnianego środka transportu</t>
    </r>
  </si>
  <si>
    <r>
      <t xml:space="preserve">-- </t>
    </r>
    <r>
      <rPr>
        <b/>
        <sz val="12"/>
        <color indexed="8"/>
        <rFont val="Calibri"/>
        <family val="2"/>
        <charset val="238"/>
        <scheme val="minor"/>
      </rPr>
      <t xml:space="preserve">korekta 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</si>
  <si>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Q4 2018</t>
  </si>
  <si>
    <t>Tabela 5.1. Łączna liczba umów w podziale na miesiące</t>
  </si>
  <si>
    <t>Tabela 1.1. Liczba deklaracji złożonych za poszczególne kwartały</t>
  </si>
  <si>
    <t>Trend 2019</t>
  </si>
  <si>
    <t>Q1 2019</t>
  </si>
  <si>
    <t>Lp.</t>
  </si>
  <si>
    <t>1.</t>
  </si>
  <si>
    <t>2.</t>
  </si>
  <si>
    <t xml:space="preserve">Biuro Turystyczno-Usługowe "GRO-TOUR" W. T. Piotrkiewicz Spółka jawna </t>
  </si>
  <si>
    <t>Centrum Szkoleniowo-Konsultacyjne Logos Wiesław Scheller</t>
  </si>
  <si>
    <t>REJSCLUB.PL Zbigniew Kąkol</t>
  </si>
  <si>
    <t>Biuro Turystyczno – Usługowe GROMADA GORZÓW Reneusz Wachol</t>
  </si>
  <si>
    <t>MARTIN Przedsiębiorstwo Turystyczne Beata Tyczyńska Paweł Tyczyński sp. j.</t>
  </si>
  <si>
    <t xml:space="preserve">Millennium Travel International Sp. z o.o. </t>
  </si>
  <si>
    <t>3.</t>
  </si>
  <si>
    <t>4.</t>
  </si>
  <si>
    <t>BIURO TURYSTYKI "WYCIECZKA" JERZY SOCHACKI</t>
  </si>
  <si>
    <t>Dybowski Tomasz Przedsiębiorstwo Handlowo Usługowe VOYAGER, Biuro Turystyczne VOYAGER</t>
  </si>
  <si>
    <t>ROBERT OCHWAT OLIMP-CENTRUM PROMOCJI I LAST MINUTE</t>
  </si>
  <si>
    <t>łódzkie</t>
  </si>
  <si>
    <t>małopolskie</t>
  </si>
  <si>
    <t>luty 2019</t>
  </si>
  <si>
    <t>marzec 2019</t>
  </si>
  <si>
    <t>208 505 PLN</t>
  </si>
  <si>
    <t>116 762,80 PLN</t>
  </si>
  <si>
    <t>1 800 000 PLN</t>
  </si>
  <si>
    <t>Q2 2019</t>
  </si>
  <si>
    <t>BIURO PODRÓŻY "MALTUR" Andrzej Kiermasz</t>
  </si>
  <si>
    <t>331 177,5 PLN</t>
  </si>
  <si>
    <t>maj 2019</t>
  </si>
  <si>
    <t>Q3 2019</t>
  </si>
  <si>
    <t>5.</t>
  </si>
  <si>
    <t>6.</t>
  </si>
  <si>
    <t>7.</t>
  </si>
  <si>
    <t>8.</t>
  </si>
  <si>
    <t>MEDITERRANEUM SPÓŁKA Z OGRANICZONĄ ODPOWIEDZIALNOŚCIĄ</t>
  </si>
  <si>
    <t>KUCIERSKI ŁUKASZ "STEJA TRAVEL"</t>
  </si>
  <si>
    <t>KAMA TOURS Sławomir Dziewulski</t>
  </si>
  <si>
    <t>NECKERMANN POLSKA BIURO PODRÓŻY SPÓŁKA Z OGRANICZONĄ ODPOWIEDZIALNOŚCIĄ</t>
  </si>
  <si>
    <t>lipiec 2019</t>
  </si>
  <si>
    <t>wrzesień 2019</t>
  </si>
  <si>
    <t>mazowieckie</t>
  </si>
  <si>
    <t>lubelskie</t>
  </si>
  <si>
    <t>śląskie</t>
  </si>
  <si>
    <t>1 260 000 PLN</t>
  </si>
  <si>
    <t>911 939,20 PLN</t>
  </si>
  <si>
    <t>215 080 PLN</t>
  </si>
  <si>
    <t>25 000 000 PLN</t>
  </si>
  <si>
    <t>9.</t>
  </si>
  <si>
    <t>BIURO TURYSTYCZNE "MISTRAL" DANIEL WOJNICKI SPÓŁKA JAWNA</t>
  </si>
  <si>
    <t>550 000 PLN</t>
  </si>
  <si>
    <t>10.</t>
  </si>
  <si>
    <t>BIURO PODRÓŻY JADENAWYCIECZKE.PL ALEKSANDRA OBRĘBSKA</t>
  </si>
  <si>
    <t>październik 2019</t>
  </si>
  <si>
    <t>Q4 2019</t>
  </si>
  <si>
    <t>11.</t>
  </si>
  <si>
    <t>BIURO PODRÓŻY AKTIV TOURS REISEN SPÓŁKA Z OGRANICZONĄ ODPOWIEDZIALNOŚCIĄ</t>
  </si>
  <si>
    <t>405 000 PLN</t>
  </si>
  <si>
    <t>grudzień 2019</t>
  </si>
  <si>
    <t xml:space="preserve">TOURASIA POLSKA SPÓŁKA AKCYJNA </t>
  </si>
  <si>
    <t>kwiecień 2020</t>
  </si>
  <si>
    <t>607 800 PLN</t>
  </si>
  <si>
    <t>Q1 2020</t>
  </si>
  <si>
    <t>Q2 2020</t>
  </si>
  <si>
    <t>Etykiety kolumn</t>
  </si>
  <si>
    <t xml:space="preserve">AKTYWNI + LESZEK KOBYŁECKI </t>
  </si>
  <si>
    <t>czerwiec 2020</t>
  </si>
  <si>
    <t>BIURO PODRÓŻY CELTUR KATARZYNA UMŻYŃSKA</t>
  </si>
  <si>
    <t xml:space="preserve">Biuro Podróży RUTA TOUR s.c. Zuzanna Zygmunt Tomasz Ruta </t>
  </si>
  <si>
    <t>lipiec 2020</t>
  </si>
  <si>
    <t>32 262 PLN</t>
  </si>
  <si>
    <t>120 444,8 PLN</t>
  </si>
  <si>
    <t>Q3 2020</t>
  </si>
  <si>
    <t>Biuro Turystyczne Ka-Ma Katarzyna Stein</t>
  </si>
  <si>
    <t>sierpień 2020</t>
  </si>
  <si>
    <t>180 667 PLN</t>
  </si>
  <si>
    <t>PRESTIGE TRAVEL Joanna Dołmatow</t>
  </si>
  <si>
    <t>podlaskie</t>
  </si>
  <si>
    <t>wrzesień 2020</t>
  </si>
  <si>
    <t>19 357 PLN</t>
  </si>
  <si>
    <t>Biuro Podróży HERMES TRAVEL Zawada Katarzyna Monika</t>
  </si>
  <si>
    <t>listopad 2020</t>
  </si>
  <si>
    <t>350 000 PLN</t>
  </si>
  <si>
    <t>Aleksandra Zakroczymska AGENCJA TURYSTYCZNA TRAF II</t>
  </si>
  <si>
    <t>19 157 PLN</t>
  </si>
  <si>
    <t>Q4 2020</t>
  </si>
  <si>
    <t>Q1 2021</t>
  </si>
  <si>
    <t>BAJA TEAM Jarosław Lewiński</t>
  </si>
  <si>
    <t>styczeń 2021</t>
  </si>
  <si>
    <t>322 620 PLN</t>
  </si>
  <si>
    <t>Trend 2020</t>
  </si>
  <si>
    <t>Q2 2021</t>
  </si>
  <si>
    <t>świętokrzyskie</t>
  </si>
  <si>
    <t>maj 2021</t>
  </si>
  <si>
    <t>Q3 2021</t>
  </si>
  <si>
    <t>375 309 PLN</t>
  </si>
  <si>
    <t>listopad 2021</t>
  </si>
  <si>
    <t>840 000 PLN</t>
  </si>
  <si>
    <t>280 000 PLN</t>
  </si>
  <si>
    <t>wrzesień 2021</t>
  </si>
  <si>
    <t>październik 2021</t>
  </si>
  <si>
    <t>Q4 2021</t>
  </si>
  <si>
    <t>Fundacja Harcerstwa Centrum Wychowania Morskiego ZHP</t>
  </si>
  <si>
    <t>191 037 PLN</t>
  </si>
  <si>
    <t>810 000 PLN</t>
  </si>
  <si>
    <t>opolskie</t>
  </si>
  <si>
    <t>grudzień 2021</t>
  </si>
  <si>
    <t>48 000 PLN</t>
  </si>
  <si>
    <t>DAPIK Sp. z o.o.</t>
  </si>
  <si>
    <t>LICZBA KLIENTÓW</t>
  </si>
  <si>
    <t>OT</t>
  </si>
  <si>
    <t>razem</t>
  </si>
  <si>
    <t>zmiana</t>
  </si>
  <si>
    <t>21/20</t>
  </si>
  <si>
    <t>20/19</t>
  </si>
  <si>
    <t>19/18</t>
  </si>
  <si>
    <t>LICZBA umów (zawarte-korekty)</t>
  </si>
  <si>
    <t>21/19</t>
  </si>
  <si>
    <t>korekta</t>
  </si>
  <si>
    <t>z zawartych</t>
  </si>
  <si>
    <t>tych co wyjechali</t>
  </si>
  <si>
    <t>Trend 2021</t>
  </si>
  <si>
    <t>119 198 PLN</t>
  </si>
  <si>
    <t>styczeń 2022</t>
  </si>
  <si>
    <t>INTER BLOCK LTD sp. z o.o.</t>
  </si>
  <si>
    <t xml:space="preserve"> Biuro Podróży Gold Tour sp. z o.o.</t>
  </si>
  <si>
    <t>Biuro Podróży "Mistral" sp. z o.o.</t>
  </si>
  <si>
    <t>Przedsiębiorstwo Turystyczno Handlowe "Janter" sp. z o.o.</t>
  </si>
  <si>
    <t>Grupa TUR-MEDIA sp. z o.o.</t>
  </si>
  <si>
    <t>Mouzenidis Travel sp. z o.o.</t>
  </si>
  <si>
    <t>Trend 2022</t>
  </si>
  <si>
    <t>SILESIAADDICT SPÓŁKA Z OGRANICZONĄ ODPOWIEDZIALNOŚCIĄ</t>
  </si>
  <si>
    <t>wrzesień 2022</t>
  </si>
  <si>
    <t>Wysokość zabezpieczenia</t>
  </si>
  <si>
    <t>2. Dane ogólne</t>
  </si>
  <si>
    <t>3. Umowy OT</t>
  </si>
  <si>
    <t>8. Niewypłacalności</t>
  </si>
  <si>
    <t>7. Liczba umów w podziale na miesiące</t>
  </si>
  <si>
    <t>6. Podróżni PUNPUT</t>
  </si>
  <si>
    <t>5. Umowy PUNPUT</t>
  </si>
  <si>
    <t>4. Podróżni OT</t>
  </si>
  <si>
    <t>Umowy</t>
  </si>
  <si>
    <t>Podróżni</t>
  </si>
  <si>
    <t>Tabela 7.1. Łączna liczba umów w podziale na miesiące</t>
  </si>
  <si>
    <t>Tabela 8.1. Niewypłacalności w 2017 roku</t>
  </si>
  <si>
    <t>Tabela 8.2. Niewypłacalności w 2018 roku</t>
  </si>
  <si>
    <t>Tabela 8.3. Niewypłacalności w 2019 roku</t>
  </si>
  <si>
    <t>Tabela 8.4. Niewypłacalności w 2020 roku</t>
  </si>
  <si>
    <t>Tabela 8.5. Niewypłacalności w 2021 roku</t>
  </si>
  <si>
    <t>Tabela 8.6. Niewypłacalności w 2022 roku</t>
  </si>
  <si>
    <t>Rysunek 1.1. Liczba deklaracji złożonych za poszczególne kwartały</t>
  </si>
  <si>
    <t xml:space="preserve">        Rysunek 7.2. Łączna liczba umów w podziale na miesiące</t>
  </si>
  <si>
    <t>Tabela 2.2. Liczba umów i  podróżnych PUNPUT</t>
  </si>
  <si>
    <t>Rysunek 7.1. Średnia liczba podróżnych przypadająca na jedną umowę w podziale na miesiące</t>
  </si>
  <si>
    <t>Rysunek 5.1. Liczba umów PUNPUT w podziale na działy i lata</t>
  </si>
  <si>
    <t xml:space="preserve">Tabela 5.1. Liczba umów PUNPUT w podziale na działy, lata oraz przekazane i korekta </t>
  </si>
  <si>
    <t>Rysunek 6.1. Liczba Podróżnych PUNPUT w podziale na działy i lata</t>
  </si>
  <si>
    <t>Tabela 6.1. Liczba Podróżnych PUNPUT w podziale na działy, lata oraz przekazane i korekta</t>
  </si>
  <si>
    <t>Tabela 2.1. Liczba umów i podróżnych  OT</t>
  </si>
  <si>
    <t>Rysunek 2.1. Liczba umów i podróżnych OT w podziale na lata</t>
  </si>
  <si>
    <t>Rysunek 2.2. Liczba umów i podróżnych PUNPUT w podziale na lata</t>
  </si>
  <si>
    <t>Tabela 4.1. Liczba podróżnych OT w podziale na działy, lata oraz przekazane i korekta</t>
  </si>
  <si>
    <t>Tabela 3.1. Liczba umów OT w podziale na działy, lata oraz przekazane i korekta</t>
  </si>
  <si>
    <t>Rysunek 4.1. Liczba podróżnych OT od 2019 roku w podziale na działy i lata</t>
  </si>
  <si>
    <t>Rysunek 3.1. Liczba umów OT od 2019 roku w podziale na działy i lata</t>
  </si>
  <si>
    <t>Tabela 8.7. Niewypłacalności w 2024 roku</t>
  </si>
  <si>
    <t>WAKACJE NA CYPRZE MARIUSZ MATUSZCZAK</t>
  </si>
  <si>
    <t>421 056 PLN</t>
  </si>
  <si>
    <t>czerwiec 2024</t>
  </si>
  <si>
    <t>Stajnia Nad Morzem PAULA STANGRECIAK</t>
  </si>
  <si>
    <t>kwiecień 2024</t>
  </si>
  <si>
    <t>17 544 PLN</t>
  </si>
  <si>
    <t>TAMADA TOUR SPÓŁKA Z OGRANICZONĄ ODPOWIEDZIALNOŚCIĄ</t>
  </si>
  <si>
    <t>listopad 2024</t>
  </si>
  <si>
    <t>500 000 PLN</t>
  </si>
  <si>
    <t>2025 Q1</t>
  </si>
  <si>
    <t>2025 Q2</t>
  </si>
  <si>
    <t>Tabela 8.8. Niewypłacalności w 2025 roku</t>
  </si>
  <si>
    <t>REK TRAVEL POLSKA JAROSŁAW SZCZEPANIAK</t>
  </si>
  <si>
    <t>kwiecień 2025</t>
  </si>
  <si>
    <t>390 906 PLN</t>
  </si>
  <si>
    <t xml:space="preserve">
BIULETYN INFORMACYJNY
TURYSTYCZNY FUNDUSZ GWARANCYJNY 
III kwartał 2025 r.</t>
  </si>
  <si>
    <t>4. Przedstawione zestawienia przygotowane zostały według stanu bazy na dzień 12.11.2025 r.</t>
  </si>
  <si>
    <t>2025 Q3</t>
  </si>
  <si>
    <t>KOS VOYAGE  ZUZANNA STANIEC</t>
  </si>
  <si>
    <t>wrzesień 2025</t>
  </si>
  <si>
    <t>217 170 PLN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</si>
</sst>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* #,##0.00_);_(* \(#,##0.00\);_(* &quot;-&quot;??_);_(@_)"/>
    <numFmt numFmtId="165" formatCode="_-* #,##0\ _z_ł_-;\-* #,##0\ _z_ł_-;_-* &quot;-&quot;??\ _z_ł_-;_-@_-"/>
    <numFmt numFmtId="166" formatCode="_-* #,##0.00\ _z_ł_-;\-* #,##0.00\ _z_ł_-;_-* &quot;-&quot;??\ _z_ł_-;_-@_-"/>
    <numFmt numFmtId="167" formatCode="_(* #,##0_);_(* \(#,##0\);_(* &quot;-&quot;??_);_(@_)"/>
    <numFmt numFmtId="168" formatCode="0.0%"/>
    <numFmt numFmtId="169" formatCode="#,##0.0"/>
  </numFmts>
  <fonts count="6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20"/>
      <color theme="1"/>
      <name val="Czcionka tekstu podstawowego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family val="2"/>
      <charset val="238"/>
    </font>
    <font>
      <sz val="22"/>
      <color theme="1"/>
      <name val="Czcionka tekstu podstawowego"/>
      <family val="2"/>
      <charset val="238"/>
    </font>
    <font>
      <u/>
      <sz val="11"/>
      <color theme="10"/>
      <name val="Czcionka tekstu podstawowego"/>
      <family val="2"/>
      <charset val="238"/>
    </font>
    <font>
      <sz val="18"/>
      <color theme="1"/>
      <name val="Czcionka tekstu podstawowego"/>
      <family val="2"/>
      <charset val="238"/>
    </font>
    <font>
      <b/>
      <sz val="16"/>
      <color theme="1"/>
      <name val="Czcionka tekstu podstawowego"/>
      <charset val="238"/>
    </font>
    <font>
      <sz val="12"/>
      <color theme="1"/>
      <name val="Calibri"/>
      <family val="2"/>
      <charset val="238"/>
      <scheme val="minor"/>
    </font>
    <font>
      <b/>
      <sz val="11"/>
      <color theme="0"/>
      <name val="Czcionka tekstu podstawowego"/>
      <charset val="238"/>
    </font>
    <font>
      <sz val="1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20"/>
      <color theme="1"/>
      <name val="Czcionka tekstu podstawowego"/>
      <family val="2"/>
      <charset val="238"/>
    </font>
    <font>
      <u/>
      <sz val="20"/>
      <color theme="10"/>
      <name val="Czcionka tekstu podstawowego"/>
      <family val="2"/>
      <charset val="238"/>
    </font>
    <font>
      <b/>
      <sz val="10"/>
      <color theme="0"/>
      <name val="Czcionka tekstu podstawowego"/>
      <charset val="238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1"/>
      <name val="Dialog"/>
    </font>
    <font>
      <sz val="11"/>
      <color theme="0"/>
      <name val="Dialog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 tint="0.249977111117893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name val="Czcionka tekstu podstawowego"/>
      <charset val="238"/>
    </font>
    <font>
      <sz val="11"/>
      <color theme="1"/>
      <name val="Dialog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418B35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418B37"/>
        <bgColor indexed="64"/>
      </patternFill>
    </fill>
  </fills>
  <borders count="57">
    <border>
      <left/>
      <right/>
      <top/>
      <bottom/>
      <diagonal/>
    </border>
    <border>
      <left style="hair">
        <color theme="3"/>
      </left>
      <right/>
      <top/>
      <bottom/>
      <diagonal/>
    </border>
    <border>
      <left/>
      <right style="hair">
        <color theme="3"/>
      </right>
      <top/>
      <bottom/>
      <diagonal/>
    </border>
    <border>
      <left style="hair">
        <color theme="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theme="3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/>
      <diagonal/>
    </border>
    <border>
      <left style="hair">
        <color theme="3"/>
      </left>
      <right/>
      <top style="hair">
        <color theme="3"/>
      </top>
      <bottom/>
      <diagonal/>
    </border>
    <border>
      <left style="hair">
        <color theme="3"/>
      </left>
      <right style="hair">
        <color theme="3"/>
      </right>
      <top/>
      <bottom style="hair">
        <color theme="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/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theme="3"/>
      </right>
      <top/>
      <bottom style="hair">
        <color theme="3"/>
      </bottom>
      <diagonal/>
    </border>
    <border>
      <left style="hair">
        <color theme="3"/>
      </left>
      <right style="medium">
        <color indexed="64"/>
      </right>
      <top/>
      <bottom style="hair">
        <color theme="3"/>
      </bottom>
      <diagonal/>
    </border>
    <border>
      <left style="thin">
        <color theme="3"/>
      </left>
      <right style="hair">
        <color theme="3"/>
      </right>
      <top/>
      <bottom/>
      <diagonal/>
    </border>
    <border>
      <left style="thin">
        <color theme="3"/>
      </left>
      <right style="hair">
        <color theme="3"/>
      </right>
      <top/>
      <bottom style="thin">
        <color indexed="64"/>
      </bottom>
      <diagonal/>
    </border>
    <border>
      <left/>
      <right style="hair">
        <color theme="3"/>
      </right>
      <top style="hair">
        <color theme="3"/>
      </top>
      <bottom/>
      <diagonal/>
    </border>
    <border>
      <left style="hair">
        <color theme="3"/>
      </left>
      <right style="medium">
        <color indexed="64"/>
      </right>
      <top style="hair">
        <color theme="3"/>
      </top>
      <bottom/>
      <diagonal/>
    </border>
    <border>
      <left style="hair">
        <color theme="3"/>
      </left>
      <right style="hair">
        <color theme="3"/>
      </right>
      <top style="hair">
        <color theme="3"/>
      </top>
      <bottom style="hair">
        <color theme="3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theme="3"/>
      </right>
      <top/>
      <bottom/>
      <diagonal/>
    </border>
    <border>
      <left/>
      <right style="thin">
        <color theme="3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theme="3"/>
      </right>
      <top style="hair">
        <color indexed="64"/>
      </top>
      <bottom/>
      <diagonal/>
    </border>
    <border>
      <left style="hair">
        <color theme="3"/>
      </left>
      <right style="hair">
        <color theme="3"/>
      </right>
      <top style="hair">
        <color indexed="64"/>
      </top>
      <bottom/>
      <diagonal/>
    </border>
    <border>
      <left style="hair">
        <color theme="3"/>
      </left>
      <right/>
      <top style="hair">
        <color indexed="64"/>
      </top>
      <bottom/>
      <diagonal/>
    </border>
    <border>
      <left style="hair">
        <color theme="3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rgb="FF1F497D"/>
      </bottom>
      <diagonal/>
    </border>
    <border>
      <left style="thin">
        <color indexed="64"/>
      </left>
      <right style="thin">
        <color indexed="64"/>
      </right>
      <top style="hair">
        <color rgb="FF1F497D"/>
      </top>
      <bottom style="hair">
        <color rgb="FF1F497D"/>
      </bottom>
      <diagonal/>
    </border>
    <border>
      <left style="thin">
        <color indexed="64"/>
      </left>
      <right style="thin">
        <color indexed="64"/>
      </right>
      <top/>
      <bottom style="hair">
        <color rgb="FF1F497D"/>
      </bottom>
      <diagonal/>
    </border>
    <border>
      <left style="thin">
        <color indexed="64"/>
      </left>
      <right style="thin">
        <color indexed="64"/>
      </right>
      <top style="hair">
        <color rgb="FF1F497D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theme="3"/>
      </right>
      <top/>
      <bottom/>
      <diagonal/>
    </border>
    <border>
      <left style="hair">
        <color theme="3"/>
      </left>
      <right style="hair">
        <color theme="3"/>
      </right>
      <top/>
      <bottom/>
      <diagonal/>
    </border>
    <border>
      <left style="hair">
        <color theme="3"/>
      </left>
      <right style="medium">
        <color indexed="64"/>
      </right>
      <top/>
      <bottom/>
      <diagonal/>
    </border>
    <border>
      <left/>
      <right style="hair">
        <color theme="3"/>
      </right>
      <top style="thin">
        <color indexed="64"/>
      </top>
      <bottom/>
      <diagonal/>
    </border>
    <border>
      <left style="hair">
        <color theme="3"/>
      </left>
      <right style="hair">
        <color theme="3"/>
      </right>
      <top style="thin">
        <color indexed="64"/>
      </top>
      <bottom/>
      <diagonal/>
    </border>
    <border>
      <left style="hair">
        <color theme="3"/>
      </left>
      <right style="thin">
        <color indexed="64"/>
      </right>
      <top style="thin">
        <color indexed="64"/>
      </top>
      <bottom/>
      <diagonal/>
    </border>
    <border>
      <left style="hair">
        <color theme="3"/>
      </left>
      <right style="thin">
        <color indexed="64"/>
      </right>
      <top style="hair">
        <color theme="3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88">
    <xf numFmtId="0" fontId="0" fillId="0" borderId="0"/>
    <xf numFmtId="0" fontId="37" fillId="0" borderId="0"/>
    <xf numFmtId="0" fontId="42" fillId="0" borderId="0"/>
    <xf numFmtId="0" fontId="44" fillId="0" borderId="0" applyNumberFormat="0" applyFill="0" applyBorder="0" applyAlignment="0" applyProtection="0">
      <alignment vertical="top"/>
      <protection locked="0"/>
    </xf>
    <xf numFmtId="9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0" fontId="36" fillId="0" borderId="0"/>
    <xf numFmtId="0" fontId="35" fillId="0" borderId="0"/>
    <xf numFmtId="164" fontId="55" fillId="0" borderId="0" applyFont="0" applyFill="0" applyBorder="0" applyAlignment="0" applyProtection="0"/>
    <xf numFmtId="0" fontId="34" fillId="0" borderId="0"/>
    <xf numFmtId="9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0" fontId="34" fillId="0" borderId="0"/>
    <xf numFmtId="0" fontId="31" fillId="0" borderId="0"/>
    <xf numFmtId="9" fontId="31" fillId="0" borderId="0" applyFont="0" applyFill="0" applyBorder="0" applyAlignment="0" applyProtection="0"/>
    <xf numFmtId="164" fontId="31" fillId="0" borderId="0" applyFont="0" applyFill="0" applyBorder="0" applyAlignment="0" applyProtection="0"/>
    <xf numFmtId="0" fontId="31" fillId="0" borderId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164" fontId="31" fillId="0" borderId="0" applyFont="0" applyFill="0" applyBorder="0" applyAlignment="0" applyProtection="0"/>
    <xf numFmtId="0" fontId="31" fillId="0" borderId="0"/>
    <xf numFmtId="0" fontId="30" fillId="0" borderId="0"/>
    <xf numFmtId="0" fontId="55" fillId="0" borderId="0"/>
    <xf numFmtId="0" fontId="30" fillId="0" borderId="0"/>
    <xf numFmtId="9" fontId="30" fillId="0" borderId="0" applyFont="0" applyFill="0" applyBorder="0" applyAlignment="0" applyProtection="0"/>
    <xf numFmtId="164" fontId="30" fillId="0" borderId="0" applyFont="0" applyFill="0" applyBorder="0" applyAlignment="0" applyProtection="0"/>
    <xf numFmtId="0" fontId="30" fillId="0" borderId="0"/>
    <xf numFmtId="0" fontId="30" fillId="0" borderId="0"/>
    <xf numFmtId="0" fontId="30" fillId="0" borderId="0"/>
    <xf numFmtId="9" fontId="30" fillId="0" borderId="0" applyFont="0" applyFill="0" applyBorder="0" applyAlignment="0" applyProtection="0"/>
    <xf numFmtId="164" fontId="30" fillId="0" borderId="0" applyFont="0" applyFill="0" applyBorder="0" applyAlignment="0" applyProtection="0"/>
    <xf numFmtId="0" fontId="30" fillId="0" borderId="0"/>
    <xf numFmtId="0" fontId="30" fillId="0" borderId="0"/>
    <xf numFmtId="9" fontId="30" fillId="0" borderId="0" applyFont="0" applyFill="0" applyBorder="0" applyAlignment="0" applyProtection="0"/>
    <xf numFmtId="164" fontId="30" fillId="0" borderId="0" applyFont="0" applyFill="0" applyBorder="0" applyAlignment="0" applyProtection="0"/>
    <xf numFmtId="0" fontId="30" fillId="0" borderId="0"/>
    <xf numFmtId="0" fontId="30" fillId="0" borderId="0"/>
    <xf numFmtId="0" fontId="30" fillId="0" borderId="0"/>
    <xf numFmtId="9" fontId="30" fillId="0" borderId="0" applyFont="0" applyFill="0" applyBorder="0" applyAlignment="0" applyProtection="0"/>
    <xf numFmtId="164" fontId="30" fillId="0" borderId="0" applyFont="0" applyFill="0" applyBorder="0" applyAlignment="0" applyProtection="0"/>
    <xf numFmtId="0" fontId="30" fillId="0" borderId="0"/>
    <xf numFmtId="0" fontId="28" fillId="0" borderId="0"/>
    <xf numFmtId="0" fontId="55" fillId="0" borderId="0"/>
    <xf numFmtId="0" fontId="28" fillId="0" borderId="0"/>
    <xf numFmtId="9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9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0" fontId="28" fillId="0" borderId="0"/>
    <xf numFmtId="0" fontId="28" fillId="0" borderId="0"/>
    <xf numFmtId="9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9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9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9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0" fontId="28" fillId="0" borderId="0"/>
    <xf numFmtId="0" fontId="28" fillId="0" borderId="0"/>
    <xf numFmtId="9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9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0" fontId="28" fillId="0" borderId="0"/>
    <xf numFmtId="164" fontId="55" fillId="0" borderId="0" applyFont="0" applyFill="0" applyBorder="0" applyAlignment="0" applyProtection="0"/>
    <xf numFmtId="9" fontId="55" fillId="0" borderId="0" applyFont="0" applyFill="0" applyBorder="0" applyAlignment="0" applyProtection="0"/>
    <xf numFmtId="0" fontId="16" fillId="0" borderId="0"/>
    <xf numFmtId="0" fontId="16" fillId="0" borderId="0"/>
    <xf numFmtId="9" fontId="16" fillId="0" borderId="0" applyFont="0" applyFill="0" applyBorder="0" applyAlignment="0" applyProtection="0"/>
    <xf numFmtId="0" fontId="12" fillId="0" borderId="0"/>
    <xf numFmtId="0" fontId="12" fillId="0" borderId="0"/>
  </cellStyleXfs>
  <cellXfs count="299">
    <xf numFmtId="0" fontId="0" fillId="0" borderId="0" xfId="0"/>
    <xf numFmtId="0" fontId="37" fillId="2" borderId="0" xfId="1" applyFill="1"/>
    <xf numFmtId="0" fontId="37" fillId="3" borderId="0" xfId="1" applyFill="1"/>
    <xf numFmtId="0" fontId="40" fillId="2" borderId="0" xfId="2" applyFont="1" applyFill="1"/>
    <xf numFmtId="0" fontId="42" fillId="2" borderId="0" xfId="2" applyFill="1"/>
    <xf numFmtId="0" fontId="43" fillId="3" borderId="0" xfId="2" applyFont="1" applyFill="1"/>
    <xf numFmtId="0" fontId="45" fillId="2" borderId="0" xfId="2" applyFont="1" applyFill="1"/>
    <xf numFmtId="0" fontId="44" fillId="2" borderId="0" xfId="3" applyFill="1" applyAlignment="1" applyProtection="1"/>
    <xf numFmtId="0" fontId="37" fillId="0" borderId="0" xfId="1"/>
    <xf numFmtId="0" fontId="41" fillId="2" borderId="0" xfId="1" applyFont="1" applyFill="1"/>
    <xf numFmtId="0" fontId="48" fillId="4" borderId="10" xfId="1" applyFont="1" applyFill="1" applyBorder="1" applyAlignment="1">
      <alignment horizontal="left" vertical="center"/>
    </xf>
    <xf numFmtId="0" fontId="52" fillId="2" borderId="0" xfId="2" applyFont="1" applyFill="1"/>
    <xf numFmtId="0" fontId="53" fillId="3" borderId="0" xfId="3" applyFont="1" applyFill="1" applyAlignment="1" applyProtection="1"/>
    <xf numFmtId="165" fontId="0" fillId="2" borderId="12" xfId="5" applyNumberFormat="1" applyFont="1" applyFill="1" applyBorder="1" applyAlignment="1">
      <alignment horizontal="center"/>
    </xf>
    <xf numFmtId="165" fontId="0" fillId="2" borderId="13" xfId="5" applyNumberFormat="1" applyFont="1" applyFill="1" applyBorder="1" applyAlignment="1">
      <alignment horizontal="center"/>
    </xf>
    <xf numFmtId="165" fontId="0" fillId="6" borderId="14" xfId="5" applyNumberFormat="1" applyFont="1" applyFill="1" applyBorder="1" applyAlignment="1">
      <alignment horizontal="center"/>
    </xf>
    <xf numFmtId="165" fontId="0" fillId="6" borderId="13" xfId="5" applyNumberFormat="1" applyFont="1" applyFill="1" applyBorder="1" applyAlignment="1">
      <alignment horizontal="center"/>
    </xf>
    <xf numFmtId="165" fontId="0" fillId="6" borderId="15" xfId="5" applyNumberFormat="1" applyFont="1" applyFill="1" applyBorder="1" applyAlignment="1">
      <alignment horizontal="center"/>
    </xf>
    <xf numFmtId="0" fontId="41" fillId="2" borderId="0" xfId="9" applyFont="1" applyFill="1"/>
    <xf numFmtId="0" fontId="41" fillId="2" borderId="0" xfId="12" applyFont="1" applyFill="1"/>
    <xf numFmtId="165" fontId="49" fillId="5" borderId="24" xfId="8" applyNumberFormat="1" applyFont="1" applyFill="1" applyBorder="1" applyAlignment="1">
      <alignment horizontal="center"/>
    </xf>
    <xf numFmtId="165" fontId="49" fillId="7" borderId="9" xfId="8" applyNumberFormat="1" applyFont="1" applyFill="1" applyBorder="1" applyAlignment="1">
      <alignment horizontal="center"/>
    </xf>
    <xf numFmtId="165" fontId="49" fillId="7" borderId="25" xfId="8" applyNumberFormat="1" applyFont="1" applyFill="1" applyBorder="1" applyAlignment="1">
      <alignment horizontal="center"/>
    </xf>
    <xf numFmtId="0" fontId="57" fillId="0" borderId="0" xfId="0" applyFont="1"/>
    <xf numFmtId="0" fontId="48" fillId="4" borderId="1" xfId="1" applyFont="1" applyFill="1" applyBorder="1" applyAlignment="1">
      <alignment horizontal="center" vertical="center"/>
    </xf>
    <xf numFmtId="165" fontId="0" fillId="2" borderId="14" xfId="5" applyNumberFormat="1" applyFont="1" applyFill="1" applyBorder="1" applyAlignment="1">
      <alignment horizontal="center"/>
    </xf>
    <xf numFmtId="0" fontId="39" fillId="0" borderId="0" xfId="1" applyFont="1"/>
    <xf numFmtId="0" fontId="49" fillId="0" borderId="0" xfId="1" applyFont="1"/>
    <xf numFmtId="0" fontId="56" fillId="0" borderId="0" xfId="0" applyFont="1"/>
    <xf numFmtId="0" fontId="31" fillId="2" borderId="0" xfId="21" applyFill="1"/>
    <xf numFmtId="0" fontId="46" fillId="2" borderId="0" xfId="21" applyFont="1" applyFill="1"/>
    <xf numFmtId="0" fontId="47" fillId="2" borderId="0" xfId="21" applyFont="1" applyFill="1" applyAlignment="1">
      <alignment vertical="center" wrapText="1"/>
    </xf>
    <xf numFmtId="0" fontId="50" fillId="2" borderId="0" xfId="21" applyFont="1" applyFill="1" applyAlignment="1">
      <alignment vertical="center" wrapText="1"/>
    </xf>
    <xf numFmtId="0" fontId="47" fillId="2" borderId="0" xfId="21" quotePrefix="1" applyFont="1" applyFill="1" applyAlignment="1">
      <alignment horizontal="left" vertical="center" wrapText="1"/>
    </xf>
    <xf numFmtId="0" fontId="47" fillId="2" borderId="0" xfId="21" quotePrefix="1" applyFont="1" applyFill="1" applyAlignment="1">
      <alignment vertical="center" wrapText="1"/>
    </xf>
    <xf numFmtId="0" fontId="48" fillId="4" borderId="27" xfId="12" applyFont="1" applyFill="1" applyBorder="1" applyAlignment="1">
      <alignment horizontal="center" vertical="center"/>
    </xf>
    <xf numFmtId="0" fontId="48" fillId="4" borderId="28" xfId="12" applyFont="1" applyFill="1" applyBorder="1" applyAlignment="1">
      <alignment horizontal="center" vertical="center"/>
    </xf>
    <xf numFmtId="165" fontId="37" fillId="0" borderId="0" xfId="1" applyNumberFormat="1"/>
    <xf numFmtId="165" fontId="39" fillId="0" borderId="0" xfId="1" applyNumberFormat="1" applyFont="1"/>
    <xf numFmtId="165" fontId="56" fillId="0" borderId="0" xfId="0" applyNumberFormat="1" applyFont="1"/>
    <xf numFmtId="0" fontId="56" fillId="0" borderId="0" xfId="1" applyFont="1"/>
    <xf numFmtId="165" fontId="39" fillId="0" borderId="0" xfId="1" applyNumberFormat="1" applyFont="1" applyAlignment="1">
      <alignment horizontal="right"/>
    </xf>
    <xf numFmtId="165" fontId="56" fillId="0" borderId="0" xfId="1" applyNumberFormat="1" applyFont="1"/>
    <xf numFmtId="0" fontId="48" fillId="4" borderId="32" xfId="12" applyFont="1" applyFill="1" applyBorder="1" applyAlignment="1">
      <alignment horizontal="center" vertical="center"/>
    </xf>
    <xf numFmtId="165" fontId="49" fillId="5" borderId="33" xfId="8" applyNumberFormat="1" applyFont="1" applyFill="1" applyBorder="1" applyAlignment="1">
      <alignment horizontal="center"/>
    </xf>
    <xf numFmtId="165" fontId="49" fillId="7" borderId="34" xfId="8" applyNumberFormat="1" applyFont="1" applyFill="1" applyBorder="1" applyAlignment="1">
      <alignment horizontal="center"/>
    </xf>
    <xf numFmtId="165" fontId="49" fillId="5" borderId="35" xfId="8" applyNumberFormat="1" applyFont="1" applyFill="1" applyBorder="1" applyAlignment="1">
      <alignment horizontal="center"/>
    </xf>
    <xf numFmtId="165" fontId="49" fillId="7" borderId="24" xfId="8" applyNumberFormat="1" applyFont="1" applyFill="1" applyBorder="1" applyAlignment="1">
      <alignment horizontal="center"/>
    </xf>
    <xf numFmtId="165" fontId="49" fillId="5" borderId="31" xfId="8" applyNumberFormat="1" applyFont="1" applyFill="1" applyBorder="1" applyAlignment="1">
      <alignment horizontal="center"/>
    </xf>
    <xf numFmtId="165" fontId="49" fillId="7" borderId="31" xfId="8" applyNumberFormat="1" applyFont="1" applyFill="1" applyBorder="1" applyAlignment="1">
      <alignment horizontal="center"/>
    </xf>
    <xf numFmtId="165" fontId="49" fillId="7" borderId="36" xfId="8" applyNumberFormat="1" applyFont="1" applyFill="1" applyBorder="1" applyAlignment="1">
      <alignment horizontal="center"/>
    </xf>
    <xf numFmtId="0" fontId="48" fillId="4" borderId="37" xfId="12" applyFont="1" applyFill="1" applyBorder="1" applyAlignment="1">
      <alignment horizontal="center" vertical="center"/>
    </xf>
    <xf numFmtId="165" fontId="49" fillId="5" borderId="38" xfId="8" applyNumberFormat="1" applyFont="1" applyFill="1" applyBorder="1" applyAlignment="1">
      <alignment horizontal="center"/>
    </xf>
    <xf numFmtId="165" fontId="49" fillId="7" borderId="38" xfId="8" applyNumberFormat="1" applyFont="1" applyFill="1" applyBorder="1" applyAlignment="1">
      <alignment horizontal="center"/>
    </xf>
    <xf numFmtId="165" fontId="49" fillId="7" borderId="39" xfId="8" applyNumberFormat="1" applyFont="1" applyFill="1" applyBorder="1" applyAlignment="1">
      <alignment horizontal="center"/>
    </xf>
    <xf numFmtId="0" fontId="57" fillId="0" borderId="0" xfId="1" applyFont="1"/>
    <xf numFmtId="0" fontId="21" fillId="0" borderId="0" xfId="1" applyFont="1"/>
    <xf numFmtId="165" fontId="49" fillId="7" borderId="0" xfId="8" applyNumberFormat="1" applyFont="1" applyFill="1" applyBorder="1" applyAlignment="1">
      <alignment horizontal="center"/>
    </xf>
    <xf numFmtId="165" fontId="49" fillId="5" borderId="0" xfId="8" applyNumberFormat="1" applyFont="1" applyFill="1" applyBorder="1" applyAlignment="1">
      <alignment horizontal="center"/>
    </xf>
    <xf numFmtId="165" fontId="49" fillId="7" borderId="40" xfId="8" applyNumberFormat="1" applyFont="1" applyFill="1" applyBorder="1" applyAlignment="1">
      <alignment horizontal="center"/>
    </xf>
    <xf numFmtId="0" fontId="59" fillId="0" borderId="0" xfId="0" applyFont="1" applyAlignment="1">
      <alignment horizontal="right"/>
    </xf>
    <xf numFmtId="0" fontId="60" fillId="0" borderId="0" xfId="0" applyFont="1" applyAlignment="1">
      <alignment horizontal="right"/>
    </xf>
    <xf numFmtId="9" fontId="39" fillId="2" borderId="0" xfId="82" applyFont="1" applyFill="1" applyBorder="1"/>
    <xf numFmtId="9" fontId="39" fillId="0" borderId="0" xfId="82" applyFont="1"/>
    <xf numFmtId="165" fontId="49" fillId="0" borderId="0" xfId="1" applyNumberFormat="1" applyFont="1"/>
    <xf numFmtId="165" fontId="0" fillId="0" borderId="0" xfId="0" applyNumberFormat="1"/>
    <xf numFmtId="4" fontId="37" fillId="0" borderId="0" xfId="1" applyNumberFormat="1"/>
    <xf numFmtId="166" fontId="0" fillId="0" borderId="0" xfId="0" applyNumberFormat="1"/>
    <xf numFmtId="0" fontId="56" fillId="2" borderId="0" xfId="0" applyFont="1" applyFill="1"/>
    <xf numFmtId="165" fontId="21" fillId="0" borderId="0" xfId="1" applyNumberFormat="1" applyFont="1"/>
    <xf numFmtId="9" fontId="0" fillId="0" borderId="0" xfId="82" applyFont="1"/>
    <xf numFmtId="164" fontId="0" fillId="0" borderId="0" xfId="81" applyFont="1"/>
    <xf numFmtId="167" fontId="0" fillId="0" borderId="0" xfId="81" applyNumberFormat="1" applyFont="1"/>
    <xf numFmtId="167" fontId="0" fillId="0" borderId="0" xfId="0" applyNumberFormat="1"/>
    <xf numFmtId="9" fontId="0" fillId="8" borderId="0" xfId="82" applyFont="1" applyFill="1"/>
    <xf numFmtId="0" fontId="38" fillId="0" borderId="0" xfId="0" applyFont="1" applyAlignment="1">
      <alignment horizontal="center"/>
    </xf>
    <xf numFmtId="166" fontId="38" fillId="0" borderId="0" xfId="0" applyNumberFormat="1" applyFont="1"/>
    <xf numFmtId="166" fontId="0" fillId="9" borderId="0" xfId="0" applyNumberFormat="1" applyFill="1"/>
    <xf numFmtId="168" fontId="0" fillId="0" borderId="0" xfId="82" applyNumberFormat="1" applyFont="1"/>
    <xf numFmtId="0" fontId="16" fillId="0" borderId="0" xfId="83"/>
    <xf numFmtId="0" fontId="49" fillId="0" borderId="0" xfId="83" applyFont="1"/>
    <xf numFmtId="0" fontId="41" fillId="2" borderId="0" xfId="83" applyFont="1" applyFill="1"/>
    <xf numFmtId="0" fontId="39" fillId="0" borderId="0" xfId="83" applyFont="1"/>
    <xf numFmtId="0" fontId="39" fillId="2" borderId="0" xfId="83" applyFont="1" applyFill="1"/>
    <xf numFmtId="0" fontId="48" fillId="0" borderId="0" xfId="83" applyFont="1" applyAlignment="1">
      <alignment vertical="center"/>
    </xf>
    <xf numFmtId="9" fontId="39" fillId="0" borderId="0" xfId="83" applyNumberFormat="1" applyFont="1"/>
    <xf numFmtId="9" fontId="39" fillId="0" borderId="0" xfId="85" applyFont="1" applyFill="1" applyBorder="1"/>
    <xf numFmtId="0" fontId="57" fillId="2" borderId="0" xfId="0" applyFont="1" applyFill="1"/>
    <xf numFmtId="165" fontId="0" fillId="2" borderId="41" xfId="5" applyNumberFormat="1" applyFont="1" applyFill="1" applyBorder="1" applyAlignment="1">
      <alignment horizontal="center"/>
    </xf>
    <xf numFmtId="165" fontId="0" fillId="2" borderId="42" xfId="5" applyNumberFormat="1" applyFont="1" applyFill="1" applyBorder="1" applyAlignment="1">
      <alignment horizontal="center"/>
    </xf>
    <xf numFmtId="165" fontId="0" fillId="2" borderId="43" xfId="5" applyNumberFormat="1" applyFont="1" applyFill="1" applyBorder="1" applyAlignment="1">
      <alignment horizontal="center"/>
    </xf>
    <xf numFmtId="165" fontId="0" fillId="10" borderId="43" xfId="5" applyNumberFormat="1" applyFont="1" applyFill="1" applyBorder="1" applyAlignment="1">
      <alignment horizontal="center"/>
    </xf>
    <xf numFmtId="165" fontId="0" fillId="10" borderId="42" xfId="5" applyNumberFormat="1" applyFont="1" applyFill="1" applyBorder="1" applyAlignment="1">
      <alignment horizontal="center"/>
    </xf>
    <xf numFmtId="165" fontId="0" fillId="10" borderId="44" xfId="5" applyNumberFormat="1" applyFont="1" applyFill="1" applyBorder="1" applyAlignment="1">
      <alignment horizontal="center"/>
    </xf>
    <xf numFmtId="0" fontId="48" fillId="11" borderId="16" xfId="1" applyFont="1" applyFill="1" applyBorder="1" applyAlignment="1">
      <alignment horizontal="left" vertical="center"/>
    </xf>
    <xf numFmtId="0" fontId="61" fillId="0" borderId="0" xfId="0" applyFont="1"/>
    <xf numFmtId="0" fontId="12" fillId="0" borderId="0" xfId="0" applyFont="1"/>
    <xf numFmtId="0" fontId="40" fillId="0" borderId="0" xfId="1" applyFont="1" applyAlignment="1">
      <alignment horizontal="center" vertical="center" wrapText="1"/>
    </xf>
    <xf numFmtId="0" fontId="37" fillId="11" borderId="0" xfId="1" applyFill="1"/>
    <xf numFmtId="0" fontId="12" fillId="0" borderId="0" xfId="83" applyFont="1"/>
    <xf numFmtId="3" fontId="38" fillId="0" borderId="6" xfId="83" applyNumberFormat="1" applyFont="1" applyBorder="1" applyAlignment="1">
      <alignment horizontal="center" vertical="center" wrapText="1"/>
    </xf>
    <xf numFmtId="3" fontId="38" fillId="12" borderId="6" xfId="83" applyNumberFormat="1" applyFont="1" applyFill="1" applyBorder="1" applyAlignment="1">
      <alignment horizontal="center" vertical="center" wrapText="1"/>
    </xf>
    <xf numFmtId="3" fontId="38" fillId="12" borderId="16" xfId="83" applyNumberFormat="1" applyFont="1" applyFill="1" applyBorder="1" applyAlignment="1">
      <alignment horizontal="center" vertical="center" wrapText="1"/>
    </xf>
    <xf numFmtId="3" fontId="38" fillId="0" borderId="16" xfId="84" applyNumberFormat="1" applyFont="1" applyBorder="1" applyAlignment="1">
      <alignment horizontal="center" vertical="center" wrapText="1"/>
    </xf>
    <xf numFmtId="165" fontId="0" fillId="12" borderId="42" xfId="5" applyNumberFormat="1" applyFont="1" applyFill="1" applyBorder="1" applyAlignment="1">
      <alignment horizontal="center"/>
    </xf>
    <xf numFmtId="165" fontId="0" fillId="12" borderId="43" xfId="5" applyNumberFormat="1" applyFont="1" applyFill="1" applyBorder="1" applyAlignment="1">
      <alignment horizontal="center"/>
    </xf>
    <xf numFmtId="0" fontId="12" fillId="0" borderId="0" xfId="86"/>
    <xf numFmtId="0" fontId="41" fillId="2" borderId="0" xfId="87" applyFont="1" applyFill="1"/>
    <xf numFmtId="165" fontId="49" fillId="0" borderId="24" xfId="8" applyNumberFormat="1" applyFont="1" applyFill="1" applyBorder="1" applyAlignment="1">
      <alignment horizontal="center"/>
    </xf>
    <xf numFmtId="165" fontId="49" fillId="12" borderId="9" xfId="8" applyNumberFormat="1" applyFont="1" applyFill="1" applyBorder="1" applyAlignment="1">
      <alignment horizontal="center"/>
    </xf>
    <xf numFmtId="0" fontId="48" fillId="11" borderId="16" xfId="83" applyFont="1" applyFill="1" applyBorder="1" applyAlignment="1">
      <alignment horizontal="center" vertical="center"/>
    </xf>
    <xf numFmtId="0" fontId="11" fillId="0" borderId="0" xfId="83" applyFont="1"/>
    <xf numFmtId="0" fontId="41" fillId="0" borderId="0" xfId="83" applyFont="1" applyAlignment="1">
      <alignment vertical="center"/>
    </xf>
    <xf numFmtId="9" fontId="11" fillId="0" borderId="0" xfId="85" applyFont="1" applyFill="1" applyBorder="1"/>
    <xf numFmtId="165" fontId="0" fillId="12" borderId="44" xfId="5" applyNumberFormat="1" applyFont="1" applyFill="1" applyBorder="1" applyAlignment="1">
      <alignment horizontal="center"/>
    </xf>
    <xf numFmtId="3" fontId="29" fillId="12" borderId="6" xfId="9" applyNumberFormat="1" applyFont="1" applyFill="1" applyBorder="1" applyAlignment="1">
      <alignment horizontal="center" vertical="center" wrapText="1"/>
    </xf>
    <xf numFmtId="3" fontId="27" fillId="12" borderId="6" xfId="9" applyNumberFormat="1" applyFont="1" applyFill="1" applyBorder="1" applyAlignment="1">
      <alignment horizontal="center" vertical="center" wrapText="1"/>
    </xf>
    <xf numFmtId="3" fontId="25" fillId="12" borderId="6" xfId="9" applyNumberFormat="1" applyFont="1" applyFill="1" applyBorder="1" applyAlignment="1">
      <alignment horizontal="center" vertical="center" wrapText="1"/>
    </xf>
    <xf numFmtId="3" fontId="24" fillId="12" borderId="6" xfId="9" applyNumberFormat="1" applyFont="1" applyFill="1" applyBorder="1" applyAlignment="1">
      <alignment horizontal="center" vertical="center" wrapText="1"/>
    </xf>
    <xf numFmtId="3" fontId="19" fillId="12" borderId="6" xfId="9" applyNumberFormat="1" applyFont="1" applyFill="1" applyBorder="1" applyAlignment="1">
      <alignment horizontal="center" vertical="center" wrapText="1"/>
    </xf>
    <xf numFmtId="3" fontId="18" fillId="12" borderId="6" xfId="9" applyNumberFormat="1" applyFont="1" applyFill="1" applyBorder="1" applyAlignment="1">
      <alignment horizontal="center" vertical="center" wrapText="1"/>
    </xf>
    <xf numFmtId="3" fontId="14" fillId="12" borderId="6" xfId="9" applyNumberFormat="1" applyFont="1" applyFill="1" applyBorder="1" applyAlignment="1">
      <alignment horizontal="center" vertical="center" wrapText="1"/>
    </xf>
    <xf numFmtId="3" fontId="13" fillId="12" borderId="6" xfId="9" applyNumberFormat="1" applyFont="1" applyFill="1" applyBorder="1" applyAlignment="1">
      <alignment horizontal="center" vertical="center" wrapText="1"/>
    </xf>
    <xf numFmtId="0" fontId="47" fillId="2" borderId="0" xfId="1" applyFont="1" applyFill="1"/>
    <xf numFmtId="0" fontId="55" fillId="0" borderId="0" xfId="1" applyFont="1"/>
    <xf numFmtId="165" fontId="55" fillId="0" borderId="0" xfId="0" applyNumberFormat="1" applyFont="1"/>
    <xf numFmtId="0" fontId="37" fillId="13" borderId="0" xfId="1" applyFill="1"/>
    <xf numFmtId="0" fontId="0" fillId="0" borderId="0" xfId="0" applyAlignment="1">
      <alignment horizontal="left" indent="1"/>
    </xf>
    <xf numFmtId="0" fontId="61" fillId="0" borderId="0" xfId="0" applyFont="1" applyAlignment="1">
      <alignment horizontal="left"/>
    </xf>
    <xf numFmtId="164" fontId="10" fillId="0" borderId="0" xfId="81" applyFont="1" applyFill="1"/>
    <xf numFmtId="0" fontId="62" fillId="0" borderId="0" xfId="0" applyFont="1"/>
    <xf numFmtId="165" fontId="57" fillId="0" borderId="0" xfId="0" applyNumberFormat="1" applyFont="1"/>
    <xf numFmtId="0" fontId="9" fillId="0" borderId="0" xfId="83" applyFont="1"/>
    <xf numFmtId="0" fontId="63" fillId="0" borderId="0" xfId="83" applyFont="1"/>
    <xf numFmtId="165" fontId="49" fillId="0" borderId="0" xfId="83" applyNumberFormat="1" applyFont="1"/>
    <xf numFmtId="165" fontId="37" fillId="2" borderId="0" xfId="1" applyNumberFormat="1" applyFill="1"/>
    <xf numFmtId="0" fontId="49" fillId="2" borderId="0" xfId="1" applyFont="1" applyFill="1"/>
    <xf numFmtId="165" fontId="49" fillId="2" borderId="0" xfId="1" applyNumberFormat="1" applyFont="1" applyFill="1"/>
    <xf numFmtId="0" fontId="65" fillId="2" borderId="0" xfId="1" applyFont="1" applyFill="1"/>
    <xf numFmtId="0" fontId="49" fillId="2" borderId="0" xfId="83" applyFont="1" applyFill="1"/>
    <xf numFmtId="0" fontId="16" fillId="2" borderId="0" xfId="83" applyFill="1"/>
    <xf numFmtId="165" fontId="16" fillId="2" borderId="0" xfId="83" applyNumberFormat="1" applyFill="1"/>
    <xf numFmtId="165" fontId="49" fillId="2" borderId="0" xfId="83" applyNumberFormat="1" applyFont="1" applyFill="1"/>
    <xf numFmtId="0" fontId="65" fillId="2" borderId="0" xfId="87" applyFont="1" applyFill="1"/>
    <xf numFmtId="0" fontId="66" fillId="0" borderId="0" xfId="0" applyFont="1" applyAlignment="1">
      <alignment horizontal="right"/>
    </xf>
    <xf numFmtId="0" fontId="0" fillId="2" borderId="0" xfId="0" applyFill="1"/>
    <xf numFmtId="0" fontId="60" fillId="2" borderId="0" xfId="0" applyFont="1" applyFill="1" applyAlignment="1">
      <alignment horizontal="right"/>
    </xf>
    <xf numFmtId="3" fontId="6" fillId="12" borderId="6" xfId="9" applyNumberFormat="1" applyFont="1" applyFill="1" applyBorder="1" applyAlignment="1">
      <alignment horizontal="center" vertical="center" wrapText="1"/>
    </xf>
    <xf numFmtId="0" fontId="57" fillId="0" borderId="0" xfId="23" applyFont="1"/>
    <xf numFmtId="165" fontId="57" fillId="0" borderId="0" xfId="1" applyNumberFormat="1" applyFont="1"/>
    <xf numFmtId="165" fontId="0" fillId="0" borderId="0" xfId="5" applyNumberFormat="1" applyFont="1" applyFill="1" applyBorder="1" applyAlignment="1">
      <alignment horizontal="center"/>
    </xf>
    <xf numFmtId="0" fontId="56" fillId="2" borderId="0" xfId="23" applyFont="1" applyFill="1"/>
    <xf numFmtId="3" fontId="56" fillId="2" borderId="0" xfId="23" applyNumberFormat="1" applyFont="1" applyFill="1"/>
    <xf numFmtId="0" fontId="62" fillId="2" borderId="0" xfId="0" applyFont="1" applyFill="1"/>
    <xf numFmtId="165" fontId="56" fillId="2" borderId="0" xfId="0" applyNumberFormat="1" applyFont="1" applyFill="1"/>
    <xf numFmtId="0" fontId="64" fillId="2" borderId="0" xfId="0" applyFont="1" applyFill="1"/>
    <xf numFmtId="3" fontId="5" fillId="12" borderId="6" xfId="9" applyNumberFormat="1" applyFont="1" applyFill="1" applyBorder="1" applyAlignment="1">
      <alignment horizontal="center" vertical="center" wrapText="1"/>
    </xf>
    <xf numFmtId="1" fontId="49" fillId="0" borderId="0" xfId="85" applyNumberFormat="1" applyFont="1" applyFill="1" applyBorder="1"/>
    <xf numFmtId="165" fontId="16" fillId="0" borderId="0" xfId="83" applyNumberFormat="1"/>
    <xf numFmtId="0" fontId="4" fillId="0" borderId="0" xfId="83" applyFont="1"/>
    <xf numFmtId="0" fontId="48" fillId="0" borderId="0" xfId="1" applyFont="1" applyAlignment="1">
      <alignment horizontal="center" vertical="center"/>
    </xf>
    <xf numFmtId="0" fontId="59" fillId="2" borderId="0" xfId="0" applyFont="1" applyFill="1" applyAlignment="1">
      <alignment horizontal="right"/>
    </xf>
    <xf numFmtId="0" fontId="57" fillId="2" borderId="0" xfId="23" applyFont="1" applyFill="1"/>
    <xf numFmtId="0" fontId="48" fillId="13" borderId="45" xfId="87" applyFont="1" applyFill="1" applyBorder="1" applyAlignment="1">
      <alignment horizontal="center" vertical="center"/>
    </xf>
    <xf numFmtId="0" fontId="48" fillId="13" borderId="47" xfId="87" applyFont="1" applyFill="1" applyBorder="1" applyAlignment="1">
      <alignment horizontal="center" vertical="center"/>
    </xf>
    <xf numFmtId="0" fontId="48" fillId="13" borderId="46" xfId="87" applyFont="1" applyFill="1" applyBorder="1" applyAlignment="1">
      <alignment horizontal="center" vertical="center"/>
    </xf>
    <xf numFmtId="165" fontId="49" fillId="0" borderId="51" xfId="8" applyNumberFormat="1" applyFont="1" applyFill="1" applyBorder="1" applyAlignment="1">
      <alignment horizontal="center"/>
    </xf>
    <xf numFmtId="165" fontId="49" fillId="12" borderId="52" xfId="8" applyNumberFormat="1" applyFont="1" applyFill="1" applyBorder="1" applyAlignment="1">
      <alignment horizontal="center"/>
    </xf>
    <xf numFmtId="165" fontId="49" fillId="12" borderId="53" xfId="8" applyNumberFormat="1" applyFont="1" applyFill="1" applyBorder="1" applyAlignment="1">
      <alignment horizontal="center"/>
    </xf>
    <xf numFmtId="165" fontId="49" fillId="12" borderId="54" xfId="8" applyNumberFormat="1" applyFont="1" applyFill="1" applyBorder="1" applyAlignment="1">
      <alignment horizontal="center"/>
    </xf>
    <xf numFmtId="165" fontId="49" fillId="0" borderId="4" xfId="8" applyNumberFormat="1" applyFont="1" applyFill="1" applyBorder="1" applyAlignment="1">
      <alignment horizontal="center"/>
    </xf>
    <xf numFmtId="165" fontId="49" fillId="12" borderId="4" xfId="8" applyNumberFormat="1" applyFont="1" applyFill="1" applyBorder="1" applyAlignment="1">
      <alignment horizontal="center"/>
    </xf>
    <xf numFmtId="165" fontId="49" fillId="12" borderId="55" xfId="8" applyNumberFormat="1" applyFont="1" applyFill="1" applyBorder="1" applyAlignment="1">
      <alignment horizontal="center"/>
    </xf>
    <xf numFmtId="165" fontId="57" fillId="2" borderId="0" xfId="23" applyNumberFormat="1" applyFont="1" applyFill="1"/>
    <xf numFmtId="4" fontId="57" fillId="2" borderId="0" xfId="0" applyNumberFormat="1" applyFont="1" applyFill="1"/>
    <xf numFmtId="0" fontId="54" fillId="2" borderId="0" xfId="1" applyFont="1" applyFill="1" applyAlignment="1">
      <alignment horizontal="center" vertical="center" textRotation="90"/>
    </xf>
    <xf numFmtId="0" fontId="48" fillId="2" borderId="0" xfId="1" applyFont="1" applyFill="1" applyAlignment="1">
      <alignment horizontal="left" vertical="center"/>
    </xf>
    <xf numFmtId="165" fontId="0" fillId="2" borderId="0" xfId="5" applyNumberFormat="1" applyFont="1" applyFill="1" applyBorder="1" applyAlignment="1">
      <alignment horizontal="center"/>
    </xf>
    <xf numFmtId="165" fontId="57" fillId="2" borderId="0" xfId="0" applyNumberFormat="1" applyFont="1" applyFill="1"/>
    <xf numFmtId="169" fontId="56" fillId="2" borderId="0" xfId="81" applyNumberFormat="1" applyFont="1" applyFill="1"/>
    <xf numFmtId="0" fontId="66" fillId="2" borderId="0" xfId="0" applyFont="1" applyFill="1" applyAlignment="1">
      <alignment horizontal="right"/>
    </xf>
    <xf numFmtId="3" fontId="1" fillId="12" borderId="6" xfId="9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48" fillId="11" borderId="16" xfId="83" applyFont="1" applyFill="1" applyBorder="1" applyAlignment="1">
      <alignment horizontal="center" vertical="center"/>
    </xf>
    <xf numFmtId="0" fontId="48" fillId="11" borderId="45" xfId="1" applyFont="1" applyFill="1" applyBorder="1" applyAlignment="1">
      <alignment horizontal="center" vertical="center"/>
    </xf>
    <xf numFmtId="0" fontId="48" fillId="11" borderId="46" xfId="1" applyFont="1" applyFill="1" applyBorder="1" applyAlignment="1">
      <alignment horizontal="center" vertical="center"/>
    </xf>
    <xf numFmtId="0" fontId="54" fillId="11" borderId="16" xfId="1" applyFont="1" applyFill="1" applyBorder="1" applyAlignment="1">
      <alignment horizontal="center" vertical="center" textRotation="90"/>
    </xf>
    <xf numFmtId="0" fontId="48" fillId="0" borderId="56" xfId="1" applyFont="1" applyBorder="1" applyAlignment="1">
      <alignment horizontal="center" vertical="center"/>
    </xf>
    <xf numFmtId="0" fontId="48" fillId="0" borderId="0" xfId="1" applyFont="1" applyAlignment="1">
      <alignment horizontal="center" vertical="center"/>
    </xf>
    <xf numFmtId="0" fontId="48" fillId="4" borderId="19" xfId="12" applyFont="1" applyFill="1" applyBorder="1" applyAlignment="1">
      <alignment horizontal="center" vertical="center"/>
    </xf>
    <xf numFmtId="0" fontId="48" fillId="4" borderId="21" xfId="12" applyFont="1" applyFill="1" applyBorder="1" applyAlignment="1">
      <alignment horizontal="center" vertical="center"/>
    </xf>
    <xf numFmtId="0" fontId="38" fillId="0" borderId="0" xfId="0" applyFont="1" applyAlignment="1">
      <alignment horizontal="center"/>
    </xf>
    <xf numFmtId="0" fontId="48" fillId="4" borderId="17" xfId="12" applyFont="1" applyFill="1" applyBorder="1" applyAlignment="1">
      <alignment horizontal="center" vertical="center"/>
    </xf>
    <xf numFmtId="0" fontId="48" fillId="4" borderId="20" xfId="12" applyFont="1" applyFill="1" applyBorder="1" applyAlignment="1">
      <alignment horizontal="center" vertical="center"/>
    </xf>
    <xf numFmtId="0" fontId="48" fillId="4" borderId="18" xfId="12" applyFont="1" applyFill="1" applyBorder="1" applyAlignment="1">
      <alignment horizontal="center" vertical="center"/>
    </xf>
    <xf numFmtId="0" fontId="48" fillId="4" borderId="11" xfId="12" applyFont="1" applyFill="1" applyBorder="1" applyAlignment="1">
      <alignment horizontal="center" vertical="center"/>
    </xf>
    <xf numFmtId="0" fontId="54" fillId="4" borderId="26" xfId="1" applyFont="1" applyFill="1" applyBorder="1" applyAlignment="1">
      <alignment horizontal="center" vertical="center" textRotation="90"/>
    </xf>
    <xf numFmtId="0" fontId="48" fillId="13" borderId="19" xfId="87" applyFont="1" applyFill="1" applyBorder="1" applyAlignment="1">
      <alignment horizontal="center" vertical="center"/>
    </xf>
    <xf numFmtId="0" fontId="48" fillId="13" borderId="50" xfId="87" applyFont="1" applyFill="1" applyBorder="1" applyAlignment="1">
      <alignment horizontal="center" vertical="center"/>
    </xf>
    <xf numFmtId="0" fontId="48" fillId="13" borderId="17" xfId="87" applyFont="1" applyFill="1" applyBorder="1" applyAlignment="1">
      <alignment horizontal="center" vertical="center"/>
    </xf>
    <xf numFmtId="0" fontId="48" fillId="13" borderId="48" xfId="87" applyFont="1" applyFill="1" applyBorder="1" applyAlignment="1">
      <alignment horizontal="center" vertical="center"/>
    </xf>
    <xf numFmtId="0" fontId="48" fillId="13" borderId="18" xfId="87" applyFont="1" applyFill="1" applyBorder="1" applyAlignment="1">
      <alignment horizontal="center" vertical="center"/>
    </xf>
    <xf numFmtId="0" fontId="48" fillId="13" borderId="49" xfId="87" applyFont="1" applyFill="1" applyBorder="1" applyAlignment="1">
      <alignment horizontal="center" vertical="center"/>
    </xf>
    <xf numFmtId="0" fontId="48" fillId="11" borderId="22" xfId="9" applyFont="1" applyFill="1" applyBorder="1" applyAlignment="1">
      <alignment horizontal="center" vertical="center"/>
    </xf>
    <xf numFmtId="0" fontId="48" fillId="11" borderId="23" xfId="9" applyFont="1" applyFill="1" applyBorder="1" applyAlignment="1">
      <alignment horizontal="center" vertical="center"/>
    </xf>
    <xf numFmtId="0" fontId="48" fillId="11" borderId="1" xfId="9" applyFont="1" applyFill="1" applyBorder="1" applyAlignment="1">
      <alignment horizontal="center" vertical="center"/>
    </xf>
    <xf numFmtId="0" fontId="48" fillId="11" borderId="0" xfId="9" applyFont="1" applyFill="1" applyAlignment="1">
      <alignment horizontal="center" vertical="center"/>
    </xf>
    <xf numFmtId="0" fontId="48" fillId="11" borderId="2" xfId="9" applyFont="1" applyFill="1" applyBorder="1" applyAlignment="1">
      <alignment horizontal="center" vertical="center"/>
    </xf>
    <xf numFmtId="0" fontId="48" fillId="11" borderId="3" xfId="9" applyFont="1" applyFill="1" applyBorder="1" applyAlignment="1">
      <alignment horizontal="center" vertical="center"/>
    </xf>
    <xf numFmtId="0" fontId="48" fillId="11" borderId="4" xfId="9" applyFont="1" applyFill="1" applyBorder="1" applyAlignment="1">
      <alignment horizontal="center" vertical="center"/>
    </xf>
    <xf numFmtId="0" fontId="48" fillId="11" borderId="5" xfId="9" applyFont="1" applyFill="1" applyBorder="1" applyAlignment="1">
      <alignment horizontal="center" vertical="center"/>
    </xf>
    <xf numFmtId="0" fontId="48" fillId="11" borderId="1" xfId="9" applyFont="1" applyFill="1" applyBorder="1" applyAlignment="1">
      <alignment horizontal="center" vertical="center" wrapText="1"/>
    </xf>
    <xf numFmtId="0" fontId="48" fillId="11" borderId="0" xfId="9" applyFont="1" applyFill="1" applyAlignment="1">
      <alignment horizontal="center" vertical="center" wrapText="1"/>
    </xf>
    <xf numFmtId="0" fontId="48" fillId="11" borderId="2" xfId="9" applyFont="1" applyFill="1" applyBorder="1" applyAlignment="1">
      <alignment horizontal="center" vertical="center" wrapText="1"/>
    </xf>
    <xf numFmtId="0" fontId="48" fillId="11" borderId="3" xfId="9" applyFont="1" applyFill="1" applyBorder="1" applyAlignment="1">
      <alignment horizontal="center" vertical="center" wrapText="1"/>
    </xf>
    <xf numFmtId="0" fontId="48" fillId="11" borderId="4" xfId="9" applyFont="1" applyFill="1" applyBorder="1" applyAlignment="1">
      <alignment horizontal="center" vertical="center" wrapText="1"/>
    </xf>
    <xf numFmtId="0" fontId="48" fillId="11" borderId="5" xfId="9" applyFont="1" applyFill="1" applyBorder="1" applyAlignment="1">
      <alignment horizontal="center" vertical="center" wrapText="1"/>
    </xf>
    <xf numFmtId="3" fontId="3" fillId="0" borderId="6" xfId="9" applyNumberFormat="1" applyFont="1" applyBorder="1" applyAlignment="1">
      <alignment horizontal="center" vertical="center" wrapText="1"/>
    </xf>
    <xf numFmtId="3" fontId="34" fillId="0" borderId="7" xfId="9" applyNumberFormat="1" applyBorder="1" applyAlignment="1">
      <alignment horizontal="center" vertical="center" wrapText="1"/>
    </xf>
    <xf numFmtId="3" fontId="34" fillId="0" borderId="8" xfId="9" applyNumberFormat="1" applyBorder="1" applyAlignment="1">
      <alignment horizontal="center" vertical="center" wrapText="1"/>
    </xf>
    <xf numFmtId="0" fontId="19" fillId="12" borderId="6" xfId="81" applyNumberFormat="1" applyFont="1" applyFill="1" applyBorder="1" applyAlignment="1">
      <alignment horizontal="center" vertical="center" wrapText="1"/>
    </xf>
    <xf numFmtId="0" fontId="19" fillId="12" borderId="7" xfId="81" applyNumberFormat="1" applyFont="1" applyFill="1" applyBorder="1" applyAlignment="1">
      <alignment horizontal="center" vertical="center" wrapText="1"/>
    </xf>
    <xf numFmtId="0" fontId="19" fillId="12" borderId="8" xfId="81" applyNumberFormat="1" applyFont="1" applyFill="1" applyBorder="1" applyAlignment="1">
      <alignment horizontal="center" vertical="center" wrapText="1"/>
    </xf>
    <xf numFmtId="3" fontId="2" fillId="0" borderId="6" xfId="9" applyNumberFormat="1" applyFont="1" applyBorder="1" applyAlignment="1">
      <alignment horizontal="center" vertical="center" wrapText="1"/>
    </xf>
    <xf numFmtId="3" fontId="3" fillId="12" borderId="6" xfId="9" applyNumberFormat="1" applyFont="1" applyFill="1" applyBorder="1" applyAlignment="1">
      <alignment horizontal="center" vertical="center" wrapText="1"/>
    </xf>
    <xf numFmtId="3" fontId="34" fillId="12" borderId="7" xfId="9" applyNumberFormat="1" applyFill="1" applyBorder="1" applyAlignment="1">
      <alignment horizontal="center" vertical="center" wrapText="1"/>
    </xf>
    <xf numFmtId="3" fontId="34" fillId="12" borderId="8" xfId="9" applyNumberFormat="1" applyFill="1" applyBorder="1" applyAlignment="1">
      <alignment horizontal="center" vertical="center" wrapText="1"/>
    </xf>
    <xf numFmtId="49" fontId="3" fillId="0" borderId="6" xfId="9" applyNumberFormat="1" applyFont="1" applyBorder="1" applyAlignment="1">
      <alignment horizontal="center" vertical="center" wrapText="1"/>
    </xf>
    <xf numFmtId="49" fontId="19" fillId="0" borderId="7" xfId="9" applyNumberFormat="1" applyFont="1" applyBorder="1" applyAlignment="1">
      <alignment horizontal="center" vertical="center" wrapText="1"/>
    </xf>
    <xf numFmtId="49" fontId="19" fillId="0" borderId="8" xfId="9" applyNumberFormat="1" applyFont="1" applyBorder="1" applyAlignment="1">
      <alignment horizontal="center" vertical="center" wrapText="1"/>
    </xf>
    <xf numFmtId="3" fontId="17" fillId="0" borderId="6" xfId="9" applyNumberFormat="1" applyFont="1" applyBorder="1" applyAlignment="1">
      <alignment horizontal="center" vertical="center" wrapText="1"/>
    </xf>
    <xf numFmtId="3" fontId="8" fillId="0" borderId="6" xfId="9" applyNumberFormat="1" applyFont="1" applyBorder="1" applyAlignment="1">
      <alignment horizontal="center" vertical="center" wrapText="1"/>
    </xf>
    <xf numFmtId="3" fontId="5" fillId="0" borderId="6" xfId="9" applyNumberFormat="1" applyFont="1" applyBorder="1" applyAlignment="1">
      <alignment horizontal="center" vertical="center" wrapText="1"/>
    </xf>
    <xf numFmtId="3" fontId="5" fillId="12" borderId="6" xfId="9" applyNumberFormat="1" applyFont="1" applyFill="1" applyBorder="1" applyAlignment="1">
      <alignment horizontal="center" vertical="center" wrapText="1"/>
    </xf>
    <xf numFmtId="49" fontId="5" fillId="0" borderId="6" xfId="9" applyNumberFormat="1" applyFont="1" applyBorder="1" applyAlignment="1">
      <alignment horizontal="center" vertical="center" wrapText="1"/>
    </xf>
    <xf numFmtId="3" fontId="7" fillId="0" borderId="6" xfId="9" applyNumberFormat="1" applyFont="1" applyBorder="1" applyAlignment="1">
      <alignment horizontal="center" vertical="center" wrapText="1"/>
    </xf>
    <xf numFmtId="3" fontId="7" fillId="12" borderId="6" xfId="9" applyNumberFormat="1" applyFont="1" applyFill="1" applyBorder="1" applyAlignment="1">
      <alignment horizontal="center" vertical="center" wrapText="1"/>
    </xf>
    <xf numFmtId="49" fontId="7" fillId="0" borderId="6" xfId="9" applyNumberFormat="1" applyFont="1" applyBorder="1" applyAlignment="1">
      <alignment horizontal="center" vertical="center" wrapText="1"/>
    </xf>
    <xf numFmtId="3" fontId="8" fillId="12" borderId="6" xfId="9" applyNumberFormat="1" applyFont="1" applyFill="1" applyBorder="1" applyAlignment="1">
      <alignment horizontal="center" vertical="center" wrapText="1"/>
    </xf>
    <xf numFmtId="49" fontId="8" fillId="0" borderId="6" xfId="9" applyNumberFormat="1" applyFont="1" applyBorder="1" applyAlignment="1">
      <alignment horizontal="center" vertical="center" wrapText="1"/>
    </xf>
    <xf numFmtId="3" fontId="18" fillId="0" borderId="6" xfId="9" applyNumberFormat="1" applyFont="1" applyBorder="1" applyAlignment="1">
      <alignment horizontal="center" vertical="center" wrapText="1"/>
    </xf>
    <xf numFmtId="3" fontId="18" fillId="12" borderId="6" xfId="9" applyNumberFormat="1" applyFont="1" applyFill="1" applyBorder="1" applyAlignment="1">
      <alignment horizontal="center" vertical="center" wrapText="1"/>
    </xf>
    <xf numFmtId="49" fontId="19" fillId="0" borderId="6" xfId="9" applyNumberFormat="1" applyFont="1" applyBorder="1" applyAlignment="1">
      <alignment horizontal="center" vertical="center" wrapText="1"/>
    </xf>
    <xf numFmtId="3" fontId="20" fillId="0" borderId="6" xfId="9" applyNumberFormat="1" applyFont="1" applyBorder="1" applyAlignment="1">
      <alignment horizontal="center" vertical="center" wrapText="1"/>
    </xf>
    <xf numFmtId="3" fontId="20" fillId="12" borderId="6" xfId="9" applyNumberFormat="1" applyFont="1" applyFill="1" applyBorder="1" applyAlignment="1">
      <alignment horizontal="center" vertical="center" wrapText="1"/>
    </xf>
    <xf numFmtId="3" fontId="15" fillId="0" borderId="6" xfId="9" applyNumberFormat="1" applyFont="1" applyBorder="1" applyAlignment="1">
      <alignment horizontal="center" vertical="center" wrapText="1"/>
    </xf>
    <xf numFmtId="49" fontId="15" fillId="0" borderId="6" xfId="9" applyNumberFormat="1" applyFont="1" applyBorder="1" applyAlignment="1">
      <alignment horizontal="center" vertical="center" wrapText="1"/>
    </xf>
    <xf numFmtId="3" fontId="13" fillId="0" borderId="6" xfId="9" applyNumberFormat="1" applyFont="1" applyBorder="1" applyAlignment="1">
      <alignment horizontal="center" vertical="center" wrapText="1"/>
    </xf>
    <xf numFmtId="3" fontId="13" fillId="12" borderId="6" xfId="9" applyNumberFormat="1" applyFont="1" applyFill="1" applyBorder="1" applyAlignment="1">
      <alignment horizontal="center" vertical="center" wrapText="1"/>
    </xf>
    <xf numFmtId="49" fontId="13" fillId="0" borderId="6" xfId="9" applyNumberFormat="1" applyFont="1" applyBorder="1" applyAlignment="1">
      <alignment horizontal="center" vertical="center" wrapText="1"/>
    </xf>
    <xf numFmtId="3" fontId="19" fillId="0" borderId="6" xfId="9" applyNumberFormat="1" applyFont="1" applyBorder="1" applyAlignment="1">
      <alignment horizontal="center" vertical="center" wrapText="1"/>
    </xf>
    <xf numFmtId="3" fontId="19" fillId="12" borderId="6" xfId="9" applyNumberFormat="1" applyFont="1" applyFill="1" applyBorder="1" applyAlignment="1">
      <alignment horizontal="center" vertical="center" wrapText="1"/>
    </xf>
    <xf numFmtId="0" fontId="25" fillId="12" borderId="6" xfId="81" applyNumberFormat="1" applyFont="1" applyFill="1" applyBorder="1" applyAlignment="1">
      <alignment horizontal="center" vertical="center" wrapText="1"/>
    </xf>
    <xf numFmtId="0" fontId="34" fillId="12" borderId="7" xfId="81" applyNumberFormat="1" applyFont="1" applyFill="1" applyBorder="1" applyAlignment="1">
      <alignment horizontal="center" vertical="center" wrapText="1"/>
    </xf>
    <xf numFmtId="0" fontId="34" fillId="12" borderId="8" xfId="81" applyNumberFormat="1" applyFont="1" applyFill="1" applyBorder="1" applyAlignment="1">
      <alignment horizontal="center" vertical="center" wrapText="1"/>
    </xf>
    <xf numFmtId="49" fontId="20" fillId="0" borderId="6" xfId="9" applyNumberFormat="1" applyFont="1" applyBorder="1" applyAlignment="1">
      <alignment horizontal="center" vertical="center" wrapText="1"/>
    </xf>
    <xf numFmtId="49" fontId="25" fillId="0" borderId="7" xfId="9" applyNumberFormat="1" applyFont="1" applyBorder="1" applyAlignment="1">
      <alignment horizontal="center" vertical="center" wrapText="1"/>
    </xf>
    <xf numFmtId="49" fontId="25" fillId="0" borderId="8" xfId="9" applyNumberFormat="1" applyFont="1" applyBorder="1" applyAlignment="1">
      <alignment horizontal="center" vertical="center" wrapText="1"/>
    </xf>
    <xf numFmtId="3" fontId="22" fillId="0" borderId="6" xfId="9" applyNumberFormat="1" applyFont="1" applyBorder="1" applyAlignment="1">
      <alignment horizontal="center" vertical="center" wrapText="1"/>
    </xf>
    <xf numFmtId="3" fontId="22" fillId="12" borderId="6" xfId="9" applyNumberFormat="1" applyFont="1" applyFill="1" applyBorder="1" applyAlignment="1">
      <alignment horizontal="center" vertical="center" wrapText="1"/>
    </xf>
    <xf numFmtId="3" fontId="23" fillId="0" borderId="6" xfId="9" applyNumberFormat="1" applyFont="1" applyBorder="1" applyAlignment="1">
      <alignment horizontal="center" vertical="center" wrapText="1"/>
    </xf>
    <xf numFmtId="3" fontId="23" fillId="12" borderId="6" xfId="9" applyNumberFormat="1" applyFont="1" applyFill="1" applyBorder="1" applyAlignment="1">
      <alignment horizontal="center" vertical="center" wrapText="1"/>
    </xf>
    <xf numFmtId="49" fontId="23" fillId="0" borderId="6" xfId="9" applyNumberFormat="1" applyFont="1" applyBorder="1" applyAlignment="1">
      <alignment horizontal="center" vertical="center" wrapText="1"/>
    </xf>
    <xf numFmtId="49" fontId="22" fillId="0" borderId="6" xfId="9" applyNumberFormat="1" applyFont="1" applyBorder="1" applyAlignment="1">
      <alignment horizontal="center" vertical="center" wrapText="1"/>
    </xf>
    <xf numFmtId="3" fontId="27" fillId="0" borderId="6" xfId="9" applyNumberFormat="1" applyFont="1" applyBorder="1" applyAlignment="1">
      <alignment horizontal="center" vertical="center" wrapText="1"/>
    </xf>
    <xf numFmtId="0" fontId="34" fillId="12" borderId="6" xfId="81" applyNumberFormat="1" applyFont="1" applyFill="1" applyBorder="1" applyAlignment="1">
      <alignment horizontal="center" vertical="center" wrapText="1"/>
    </xf>
    <xf numFmtId="3" fontId="26" fillId="0" borderId="6" xfId="9" applyNumberFormat="1" applyFont="1" applyBorder="1" applyAlignment="1">
      <alignment horizontal="center" vertical="center" wrapText="1"/>
    </xf>
    <xf numFmtId="3" fontId="27" fillId="12" borderId="6" xfId="9" applyNumberFormat="1" applyFont="1" applyFill="1" applyBorder="1" applyAlignment="1">
      <alignment horizontal="center" vertical="center" wrapText="1"/>
    </xf>
    <xf numFmtId="49" fontId="26" fillId="0" borderId="6" xfId="9" applyNumberFormat="1" applyFont="1" applyBorder="1" applyAlignment="1">
      <alignment horizontal="center" vertical="center" wrapText="1"/>
    </xf>
    <xf numFmtId="49" fontId="29" fillId="0" borderId="7" xfId="9" applyNumberFormat="1" applyFont="1" applyBorder="1" applyAlignment="1">
      <alignment horizontal="center" vertical="center" wrapText="1"/>
    </xf>
    <xf numFmtId="49" fontId="29" fillId="0" borderId="8" xfId="9" applyNumberFormat="1" applyFont="1" applyBorder="1" applyAlignment="1">
      <alignment horizontal="center" vertical="center" wrapText="1"/>
    </xf>
    <xf numFmtId="3" fontId="24" fillId="0" borderId="6" xfId="9" applyNumberFormat="1" applyFont="1" applyBorder="1" applyAlignment="1">
      <alignment horizontal="center" vertical="center" wrapText="1"/>
    </xf>
    <xf numFmtId="3" fontId="25" fillId="0" borderId="6" xfId="9" applyNumberFormat="1" applyFont="1" applyBorder="1" applyAlignment="1">
      <alignment horizontal="center" vertical="center" wrapText="1"/>
    </xf>
    <xf numFmtId="3" fontId="24" fillId="12" borderId="6" xfId="9" applyNumberFormat="1" applyFont="1" applyFill="1" applyBorder="1" applyAlignment="1">
      <alignment horizontal="center" vertical="center" wrapText="1"/>
    </xf>
    <xf numFmtId="49" fontId="24" fillId="0" borderId="6" xfId="9" applyNumberFormat="1" applyFont="1" applyBorder="1" applyAlignment="1">
      <alignment horizontal="center" vertical="center" wrapText="1"/>
    </xf>
    <xf numFmtId="0" fontId="48" fillId="11" borderId="29" xfId="9" applyFont="1" applyFill="1" applyBorder="1" applyAlignment="1">
      <alignment horizontal="center" vertical="center"/>
    </xf>
    <xf numFmtId="0" fontId="48" fillId="11" borderId="30" xfId="9" applyFont="1" applyFill="1" applyBorder="1" applyAlignment="1">
      <alignment horizontal="center" vertical="center"/>
    </xf>
    <xf numFmtId="3" fontId="29" fillId="0" borderId="6" xfId="9" applyNumberFormat="1" applyFont="1" applyBorder="1" applyAlignment="1">
      <alignment horizontal="center" vertical="center" wrapText="1"/>
    </xf>
    <xf numFmtId="3" fontId="34" fillId="0" borderId="6" xfId="9" applyNumberFormat="1" applyBorder="1" applyAlignment="1">
      <alignment horizontal="center" vertical="center" wrapText="1"/>
    </xf>
    <xf numFmtId="3" fontId="33" fillId="12" borderId="6" xfId="9" applyNumberFormat="1" applyFont="1" applyFill="1" applyBorder="1" applyAlignment="1">
      <alignment horizontal="center" vertical="center" wrapText="1"/>
    </xf>
    <xf numFmtId="3" fontId="33" fillId="12" borderId="7" xfId="9" applyNumberFormat="1" applyFont="1" applyFill="1" applyBorder="1" applyAlignment="1">
      <alignment horizontal="center" vertical="center" wrapText="1"/>
    </xf>
    <xf numFmtId="3" fontId="33" fillId="12" borderId="8" xfId="9" applyNumberFormat="1" applyFont="1" applyFill="1" applyBorder="1" applyAlignment="1">
      <alignment horizontal="center" vertical="center" wrapText="1"/>
    </xf>
    <xf numFmtId="3" fontId="32" fillId="0" borderId="7" xfId="9" applyNumberFormat="1" applyFont="1" applyBorder="1" applyAlignment="1">
      <alignment horizontal="center" vertical="center" wrapText="1"/>
    </xf>
    <xf numFmtId="3" fontId="32" fillId="0" borderId="8" xfId="9" applyNumberFormat="1" applyFont="1" applyBorder="1" applyAlignment="1">
      <alignment horizontal="center" vertical="center" wrapText="1"/>
    </xf>
    <xf numFmtId="3" fontId="29" fillId="12" borderId="6" xfId="9" applyNumberFormat="1" applyFont="1" applyFill="1" applyBorder="1" applyAlignment="1">
      <alignment horizontal="center" vertical="center" wrapText="1"/>
    </xf>
    <xf numFmtId="49" fontId="29" fillId="0" borderId="6" xfId="9" applyNumberFormat="1" applyFont="1" applyBorder="1" applyAlignment="1">
      <alignment horizontal="center" vertical="center" wrapText="1"/>
    </xf>
    <xf numFmtId="3" fontId="32" fillId="0" borderId="6" xfId="9" applyNumberFormat="1" applyFont="1" applyBorder="1" applyAlignment="1">
      <alignment horizontal="center" vertical="center" wrapText="1"/>
    </xf>
    <xf numFmtId="49" fontId="32" fillId="0" borderId="6" xfId="9" applyNumberFormat="1" applyFont="1" applyBorder="1" applyAlignment="1">
      <alignment horizontal="center" vertical="center" wrapText="1"/>
    </xf>
    <xf numFmtId="49" fontId="32" fillId="0" borderId="7" xfId="9" applyNumberFormat="1" applyFont="1" applyBorder="1" applyAlignment="1">
      <alignment horizontal="center" vertical="center" wrapText="1"/>
    </xf>
    <xf numFmtId="49" fontId="32" fillId="0" borderId="8" xfId="9" applyNumberFormat="1" applyFont="1" applyBorder="1" applyAlignment="1">
      <alignment horizontal="center" vertical="center" wrapText="1"/>
    </xf>
    <xf numFmtId="3" fontId="25" fillId="12" borderId="6" xfId="9" applyNumberFormat="1" applyFont="1" applyFill="1" applyBorder="1" applyAlignment="1">
      <alignment horizontal="center" vertical="center" wrapText="1"/>
    </xf>
    <xf numFmtId="49" fontId="25" fillId="0" borderId="6" xfId="9" applyNumberFormat="1" applyFont="1" applyBorder="1" applyAlignment="1">
      <alignment horizontal="center" vertical="center" wrapText="1"/>
    </xf>
    <xf numFmtId="49" fontId="27" fillId="0" borderId="6" xfId="9" applyNumberFormat="1" applyFont="1" applyBorder="1" applyAlignment="1">
      <alignment horizontal="center" vertical="center" wrapText="1"/>
    </xf>
    <xf numFmtId="3" fontId="21" fillId="0" borderId="6" xfId="9" applyNumberFormat="1" applyFont="1" applyBorder="1" applyAlignment="1">
      <alignment horizontal="center" vertical="center" wrapText="1"/>
    </xf>
    <xf numFmtId="3" fontId="21" fillId="12" borderId="6" xfId="9" applyNumberFormat="1" applyFont="1" applyFill="1" applyBorder="1" applyAlignment="1">
      <alignment horizontal="center" vertical="center" wrapText="1"/>
    </xf>
    <xf numFmtId="49" fontId="21" fillId="0" borderId="6" xfId="9" applyNumberFormat="1" applyFont="1" applyBorder="1" applyAlignment="1">
      <alignment horizontal="center" vertical="center" wrapText="1"/>
    </xf>
    <xf numFmtId="3" fontId="1" fillId="0" borderId="6" xfId="9" applyNumberFormat="1" applyFont="1" applyBorder="1" applyAlignment="1">
      <alignment horizontal="center" vertical="center" wrapText="1"/>
    </xf>
    <xf numFmtId="3" fontId="1" fillId="12" borderId="6" xfId="9" applyNumberFormat="1" applyFont="1" applyFill="1" applyBorder="1" applyAlignment="1">
      <alignment horizontal="center" vertical="center" wrapText="1"/>
    </xf>
    <xf numFmtId="49" fontId="1" fillId="0" borderId="6" xfId="9" applyNumberFormat="1" applyFont="1" applyBorder="1" applyAlignment="1">
      <alignment horizontal="center" vertical="center" wrapText="1"/>
    </xf>
  </cellXfs>
  <cellStyles count="88">
    <cellStyle name="Dziesiętny" xfId="81" builtinId="3"/>
    <cellStyle name="Dziesiętny 2" xfId="5" xr:uid="{00000000-0005-0000-0000-000000000000}"/>
    <cellStyle name="Dziesiętny 2 2" xfId="11" xr:uid="{00000000-0005-0000-0000-000001000000}"/>
    <cellStyle name="Dziesiętny 2 2 2" xfId="20" xr:uid="{00000000-0005-0000-0000-000002000000}"/>
    <cellStyle name="Dziesiętny 2 2 2 2" xfId="40" xr:uid="{00000000-0005-0000-0000-000003000000}"/>
    <cellStyle name="Dziesiętny 2 2 2 2 2" xfId="79" xr:uid="{00000000-0005-0000-0000-000004000000}"/>
    <cellStyle name="Dziesiętny 2 2 2 3" xfId="60" xr:uid="{00000000-0005-0000-0000-000005000000}"/>
    <cellStyle name="Dziesiętny 2 2 3" xfId="31" xr:uid="{00000000-0005-0000-0000-000006000000}"/>
    <cellStyle name="Dziesiętny 2 2 3 2" xfId="70" xr:uid="{00000000-0005-0000-0000-000007000000}"/>
    <cellStyle name="Dziesiętny 2 2 4" xfId="51" xr:uid="{00000000-0005-0000-0000-000008000000}"/>
    <cellStyle name="Dziesiętny 2 3" xfId="15" xr:uid="{00000000-0005-0000-0000-000009000000}"/>
    <cellStyle name="Dziesiętny 2 3 2" xfId="35" xr:uid="{00000000-0005-0000-0000-00000A000000}"/>
    <cellStyle name="Dziesiętny 2 3 2 2" xfId="74" xr:uid="{00000000-0005-0000-0000-00000B000000}"/>
    <cellStyle name="Dziesiętny 2 3 3" xfId="55" xr:uid="{00000000-0005-0000-0000-00000C000000}"/>
    <cellStyle name="Dziesiętny 2 4" xfId="26" xr:uid="{00000000-0005-0000-0000-00000D000000}"/>
    <cellStyle name="Dziesiętny 2 4 2" xfId="65" xr:uid="{00000000-0005-0000-0000-00000E000000}"/>
    <cellStyle name="Dziesiętny 2 5" xfId="46" xr:uid="{00000000-0005-0000-0000-00000F000000}"/>
    <cellStyle name="Dziesiętny 3" xfId="8" xr:uid="{00000000-0005-0000-0000-000010000000}"/>
    <cellStyle name="Hiperłącze" xfId="3" builtinId="8"/>
    <cellStyle name="Normalny" xfId="0" builtinId="0"/>
    <cellStyle name="Normalny 2" xfId="1" xr:uid="{00000000-0005-0000-0000-000013000000}"/>
    <cellStyle name="Normalny 2 2" xfId="2" xr:uid="{00000000-0005-0000-0000-000014000000}"/>
    <cellStyle name="Normalny 2 3" xfId="7" xr:uid="{00000000-0005-0000-0000-000015000000}"/>
    <cellStyle name="Normalny 2 3 2" xfId="12" xr:uid="{00000000-0005-0000-0000-000016000000}"/>
    <cellStyle name="Normalny 2 3 2 2" xfId="21" xr:uid="{00000000-0005-0000-0000-000017000000}"/>
    <cellStyle name="Normalny 2 3 2 2 2" xfId="41" xr:uid="{00000000-0005-0000-0000-000018000000}"/>
    <cellStyle name="Normalny 2 3 2 2 2 2" xfId="80" xr:uid="{00000000-0005-0000-0000-000019000000}"/>
    <cellStyle name="Normalny 2 3 2 2 3" xfId="61" xr:uid="{00000000-0005-0000-0000-00001A000000}"/>
    <cellStyle name="Normalny 2 3 2 3" xfId="32" xr:uid="{00000000-0005-0000-0000-00001B000000}"/>
    <cellStyle name="Normalny 2 3 2 3 2" xfId="71" xr:uid="{00000000-0005-0000-0000-00001C000000}"/>
    <cellStyle name="Normalny 2 3 2 4" xfId="52" xr:uid="{00000000-0005-0000-0000-00001D000000}"/>
    <cellStyle name="Normalny 2 3 2 5" xfId="87" xr:uid="{D9D34086-3EAA-42A9-82D4-D5835548CDC5}"/>
    <cellStyle name="Normalny 2 3 3" xfId="17" xr:uid="{00000000-0005-0000-0000-00001E000000}"/>
    <cellStyle name="Normalny 2 3 3 2" xfId="37" xr:uid="{00000000-0005-0000-0000-00001F000000}"/>
    <cellStyle name="Normalny 2 3 3 2 2" xfId="76" xr:uid="{00000000-0005-0000-0000-000020000000}"/>
    <cellStyle name="Normalny 2 3 3 3" xfId="57" xr:uid="{00000000-0005-0000-0000-000021000000}"/>
    <cellStyle name="Normalny 2 3 4" xfId="28" xr:uid="{00000000-0005-0000-0000-000022000000}"/>
    <cellStyle name="Normalny 2 3 4 2" xfId="67" xr:uid="{00000000-0005-0000-0000-000023000000}"/>
    <cellStyle name="Normalny 2 3 5" xfId="48" xr:uid="{00000000-0005-0000-0000-000024000000}"/>
    <cellStyle name="Normalny 2 4" xfId="9" xr:uid="{00000000-0005-0000-0000-000025000000}"/>
    <cellStyle name="Normalny 2 4 2" xfId="18" xr:uid="{00000000-0005-0000-0000-000026000000}"/>
    <cellStyle name="Normalny 2 4 2 2" xfId="38" xr:uid="{00000000-0005-0000-0000-000027000000}"/>
    <cellStyle name="Normalny 2 4 2 2 2" xfId="77" xr:uid="{00000000-0005-0000-0000-000028000000}"/>
    <cellStyle name="Normalny 2 4 2 3" xfId="58" xr:uid="{00000000-0005-0000-0000-000029000000}"/>
    <cellStyle name="Normalny 2 4 2 4" xfId="84" xr:uid="{4DCF23E0-2AF2-4513-B657-7B008DC7C75C}"/>
    <cellStyle name="Normalny 2 4 3" xfId="29" xr:uid="{00000000-0005-0000-0000-00002A000000}"/>
    <cellStyle name="Normalny 2 4 3 2" xfId="68" xr:uid="{00000000-0005-0000-0000-00002B000000}"/>
    <cellStyle name="Normalny 2 4 4" xfId="49" xr:uid="{00000000-0005-0000-0000-00002C000000}"/>
    <cellStyle name="Normalny 2 4 5" xfId="83" xr:uid="{E866D371-C8FF-4ED9-89C7-98F52BBC7E8E}"/>
    <cellStyle name="Normalny 2 5" xfId="13" xr:uid="{00000000-0005-0000-0000-00002D000000}"/>
    <cellStyle name="Normalny 2 5 2" xfId="33" xr:uid="{00000000-0005-0000-0000-00002E000000}"/>
    <cellStyle name="Normalny 2 5 2 2" xfId="72" xr:uid="{00000000-0005-0000-0000-00002F000000}"/>
    <cellStyle name="Normalny 2 5 3" xfId="53" xr:uid="{00000000-0005-0000-0000-000030000000}"/>
    <cellStyle name="Normalny 2 6" xfId="24" xr:uid="{00000000-0005-0000-0000-000031000000}"/>
    <cellStyle name="Normalny 2 6 2" xfId="63" xr:uid="{00000000-0005-0000-0000-000032000000}"/>
    <cellStyle name="Normalny 2 7" xfId="44" xr:uid="{00000000-0005-0000-0000-000033000000}"/>
    <cellStyle name="Normalny 3" xfId="6" xr:uid="{00000000-0005-0000-0000-000034000000}"/>
    <cellStyle name="Normalny 3 2" xfId="16" xr:uid="{00000000-0005-0000-0000-000035000000}"/>
    <cellStyle name="Normalny 3 2 2" xfId="36" xr:uid="{00000000-0005-0000-0000-000036000000}"/>
    <cellStyle name="Normalny 3 2 2 2" xfId="75" xr:uid="{00000000-0005-0000-0000-000037000000}"/>
    <cellStyle name="Normalny 3 2 3" xfId="56" xr:uid="{00000000-0005-0000-0000-000038000000}"/>
    <cellStyle name="Normalny 3 3" xfId="27" xr:uid="{00000000-0005-0000-0000-000039000000}"/>
    <cellStyle name="Normalny 3 3 2" xfId="66" xr:uid="{00000000-0005-0000-0000-00003A000000}"/>
    <cellStyle name="Normalny 3 4" xfId="47" xr:uid="{00000000-0005-0000-0000-00003B000000}"/>
    <cellStyle name="Normalny 4" xfId="22" xr:uid="{00000000-0005-0000-0000-00003C000000}"/>
    <cellStyle name="Normalny 4 2" xfId="62" xr:uid="{00000000-0005-0000-0000-00003D000000}"/>
    <cellStyle name="Normalny 4 3" xfId="86" xr:uid="{B01106BB-B023-401D-B664-3A7CD37CA01E}"/>
    <cellStyle name="Normalny 5" xfId="23" xr:uid="{00000000-0005-0000-0000-00003E000000}"/>
    <cellStyle name="Normalny 6" xfId="43" xr:uid="{00000000-0005-0000-0000-00003F000000}"/>
    <cellStyle name="Normalny 7" xfId="42" xr:uid="{00000000-0005-0000-0000-000040000000}"/>
    <cellStyle name="Procentowy" xfId="82" builtinId="5"/>
    <cellStyle name="Procentowy 2" xfId="4" xr:uid="{00000000-0005-0000-0000-000041000000}"/>
    <cellStyle name="Procentowy 2 2" xfId="10" xr:uid="{00000000-0005-0000-0000-000042000000}"/>
    <cellStyle name="Procentowy 2 2 2" xfId="19" xr:uid="{00000000-0005-0000-0000-000043000000}"/>
    <cellStyle name="Procentowy 2 2 2 2" xfId="39" xr:uid="{00000000-0005-0000-0000-000044000000}"/>
    <cellStyle name="Procentowy 2 2 2 2 2" xfId="78" xr:uid="{00000000-0005-0000-0000-000045000000}"/>
    <cellStyle name="Procentowy 2 2 2 3" xfId="59" xr:uid="{00000000-0005-0000-0000-000046000000}"/>
    <cellStyle name="Procentowy 2 2 3" xfId="30" xr:uid="{00000000-0005-0000-0000-000047000000}"/>
    <cellStyle name="Procentowy 2 2 3 2" xfId="69" xr:uid="{00000000-0005-0000-0000-000048000000}"/>
    <cellStyle name="Procentowy 2 2 4" xfId="50" xr:uid="{00000000-0005-0000-0000-000049000000}"/>
    <cellStyle name="Procentowy 2 2 5" xfId="85" xr:uid="{8701B74F-2DC2-4E95-8A71-061D6CFE03BE}"/>
    <cellStyle name="Procentowy 2 3" xfId="14" xr:uid="{00000000-0005-0000-0000-00004A000000}"/>
    <cellStyle name="Procentowy 2 3 2" xfId="34" xr:uid="{00000000-0005-0000-0000-00004B000000}"/>
    <cellStyle name="Procentowy 2 3 2 2" xfId="73" xr:uid="{00000000-0005-0000-0000-00004C000000}"/>
    <cellStyle name="Procentowy 2 3 3" xfId="54" xr:uid="{00000000-0005-0000-0000-00004D000000}"/>
    <cellStyle name="Procentowy 2 4" xfId="25" xr:uid="{00000000-0005-0000-0000-00004E000000}"/>
    <cellStyle name="Procentowy 2 4 2" xfId="64" xr:uid="{00000000-0005-0000-0000-00004F000000}"/>
    <cellStyle name="Procentowy 2 5" xfId="45" xr:uid="{00000000-0005-0000-0000-000050000000}"/>
  </cellStyles>
  <dxfs count="0"/>
  <tableStyles count="0" defaultTableStyle="TableStyleMedium2" defaultPivotStyle="PivotStyleMedium9"/>
  <colors>
    <mruColors>
      <color rgb="FF418B37"/>
      <color rgb="FF41A935"/>
      <color rgb="FF66A428"/>
      <color rgb="FF2DA330"/>
      <color rgb="FFD1DEBE"/>
      <color rgb="FFD8E4BC"/>
      <color rgb="FF9BBB59"/>
      <color rgb="FF92D050"/>
      <color rgb="FF419A36"/>
      <color rgb="FF16B8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2"/>
          <c:order val="2"/>
          <c:tx>
            <c:strRef>
              <c:f>'1. Liczba deklaracji'!$B$11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deklaracji'!$C$11:$F$11</c:f>
              <c:numCache>
                <c:formatCode>#,##0</c:formatCode>
                <c:ptCount val="4"/>
                <c:pt idx="0">
                  <c:v>11638</c:v>
                </c:pt>
                <c:pt idx="1">
                  <c:v>12021</c:v>
                </c:pt>
                <c:pt idx="2">
                  <c:v>12195</c:v>
                </c:pt>
                <c:pt idx="3">
                  <c:v>12186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5CE-4615-853F-259DC6596814}"/>
            </c:ext>
          </c:extLst>
        </c:ser>
        <c:ser>
          <c:idx val="3"/>
          <c:order val="3"/>
          <c:tx>
            <c:strRef>
              <c:f>'1. Liczba deklaracji'!$B$12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deklaracji'!$C$12:$F$12</c:f>
              <c:numCache>
                <c:formatCode>#,##0</c:formatCode>
                <c:ptCount val="4"/>
                <c:pt idx="0">
                  <c:v>12402</c:v>
                </c:pt>
                <c:pt idx="1">
                  <c:v>12898</c:v>
                </c:pt>
                <c:pt idx="2">
                  <c:v>13129</c:v>
                </c:pt>
                <c:pt idx="3">
                  <c:v>13110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45CE-4615-853F-259DC6596814}"/>
            </c:ext>
          </c:extLst>
        </c:ser>
        <c:ser>
          <c:idx val="5"/>
          <c:order val="4"/>
          <c:tx>
            <c:strRef>
              <c:f>'1. Liczba deklaracji'!$B$13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3">
                <a:tint val="50000"/>
              </a:schemeClr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deklaracji'!$C$13:$F$13</c:f>
              <c:numCache>
                <c:formatCode>#,##0</c:formatCode>
                <c:ptCount val="4"/>
                <c:pt idx="0">
                  <c:v>13285</c:v>
                </c:pt>
                <c:pt idx="1">
                  <c:v>13774</c:v>
                </c:pt>
                <c:pt idx="2">
                  <c:v>13938</c:v>
                </c:pt>
                <c:pt idx="3">
                  <c:v>13882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9C8-4C5F-A93A-ADE66A88363E}"/>
            </c:ext>
          </c:extLst>
        </c:ser>
        <c:ser>
          <c:idx val="0"/>
          <c:order val="5"/>
          <c:tx>
            <c:strRef>
              <c:f>'1. Liczba deklaracji'!$B$14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chemeClr val="accent3">
                <a:shade val="5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numFmt formatCode="#,##0.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 rtl="0">
                    <a:defRPr lang="en-US" sz="800" b="0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3.4399126487466798E-2"/>
                      <c:h val="3.8963147356458686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FC32-48D4-81D3-0B5D49E67956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 rtl="0">
                  <a:defRPr lang="en-US" sz="8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'1. Liczba deklaracji'!$C$14:$F$14</c:f>
              <c:numCache>
                <c:formatCode>#,##0</c:formatCode>
                <c:ptCount val="4"/>
                <c:pt idx="0">
                  <c:v>14095</c:v>
                </c:pt>
                <c:pt idx="1">
                  <c:v>14629</c:v>
                </c:pt>
                <c:pt idx="2">
                  <c:v>13889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C32-48D4-81D3-0B5D49E67956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00179200"/>
        <c:axId val="133989504"/>
        <c:extLst>
          <c:ext xmlns:c15="http://schemas.microsoft.com/office/drawing/2012/chart" uri="{02D57815-91ED-43cb-92C2-25804820EDAC}">
            <c15:filteredBarSeries>
              <c15:ser>
                <c:idx val="1"/>
                <c:order val="0"/>
                <c:tx>
                  <c:strRef>
                    <c:extLst>
                      <c:ext uri="{02D57815-91ED-43cb-92C2-25804820EDAC}">
                        <c15:formulaRef>
                          <c15:sqref>'1. Liczba deklaracji'!$B$8</c15:sqref>
                        </c15:formulaRef>
                      </c:ext>
                    </c:extLst>
                    <c:strCache>
                      <c:ptCount val="1"/>
                      <c:pt idx="0">
                        <c:v>2019</c:v>
                      </c:pt>
                    </c:strCache>
                  </c:strRef>
                </c:tx>
                <c:spPr>
                  <a:solidFill>
                    <a:schemeClr val="accent3">
                      <a:shade val="7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anchor="ctr" anchorCtr="1"/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0"/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'1. Liczba deklaracji'!$C$6:$F$7</c15:sqref>
                        </c15:formulaRef>
                      </c:ext>
                    </c:extLst>
                    <c:strCache>
                      <c:ptCount val="4"/>
                      <c:pt idx="0">
                        <c:v>Q1</c:v>
                      </c:pt>
                      <c:pt idx="1">
                        <c:v>Q2</c:v>
                      </c:pt>
                      <c:pt idx="2">
                        <c:v>Q3</c:v>
                      </c:pt>
                      <c:pt idx="3">
                        <c:v>Q4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'1. Liczba deklaracji'!$C$8:$F$8</c15:sqref>
                        </c15:formulaRef>
                      </c:ext>
                    </c:extLst>
                    <c:numCache>
                      <c:formatCode>#,##0</c:formatCode>
                      <c:ptCount val="4"/>
                      <c:pt idx="0">
                        <c:v>12434</c:v>
                      </c:pt>
                      <c:pt idx="1">
                        <c:v>12724</c:v>
                      </c:pt>
                      <c:pt idx="2">
                        <c:v>12792</c:v>
                      </c:pt>
                      <c:pt idx="3">
                        <c:v>12640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45CE-4615-853F-259DC6596814}"/>
                  </c:ext>
                </c:extLst>
              </c15:ser>
            </c15:filteredBarSeries>
            <c15:filteredBarSeries>
              <c15:ser>
                <c:idx val="4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'1. Liczba deklaracji'!$B$10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chemeClr val="accent3">
                      <a:tint val="7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dLbls>
                  <c:numFmt formatCode="#,##0.0" sourceLinked="0"/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anchor="ctr" anchorCtr="1"/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0"/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'1. Liczba deklaracji'!$C$6:$F$7</c15:sqref>
                        </c15:formulaRef>
                      </c:ext>
                    </c:extLst>
                    <c:strCache>
                      <c:ptCount val="4"/>
                      <c:pt idx="0">
                        <c:v>Q1</c:v>
                      </c:pt>
                      <c:pt idx="1">
                        <c:v>Q2</c:v>
                      </c:pt>
                      <c:pt idx="2">
                        <c:v>Q3</c:v>
                      </c:pt>
                      <c:pt idx="3">
                        <c:v>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'1. Liczba deklaracji'!$C$10:$F$10</c15:sqref>
                        </c15:formulaRef>
                      </c:ext>
                    </c:extLst>
                    <c:numCache>
                      <c:formatCode>#,##0</c:formatCode>
                      <c:ptCount val="4"/>
                      <c:pt idx="0">
                        <c:v>10933</c:v>
                      </c:pt>
                      <c:pt idx="1">
                        <c:v>11147</c:v>
                      </c:pt>
                      <c:pt idx="2">
                        <c:v>11670</c:v>
                      </c:pt>
                      <c:pt idx="3">
                        <c:v>11589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45CE-4615-853F-259DC6596814}"/>
                  </c:ext>
                </c:extLst>
              </c15:ser>
            </c15:filteredBarSeries>
          </c:ext>
        </c:extLst>
      </c:barChart>
      <c:catAx>
        <c:axId val="2001792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33989504"/>
        <c:crosses val="autoZero"/>
        <c:auto val="1"/>
        <c:lblAlgn val="ctr"/>
        <c:lblOffset val="100"/>
        <c:noMultiLvlLbl val="0"/>
      </c:catAx>
      <c:valAx>
        <c:axId val="133989504"/>
        <c:scaling>
          <c:orientation val="minMax"/>
          <c:max val="15000"/>
          <c:min val="900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l-PL"/>
                  <a:t>Liczba deklaracji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pl-PL"/>
            </a:p>
          </c:txPr>
        </c:title>
        <c:numFmt formatCode="#,##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179200"/>
        <c:crosses val="autoZero"/>
        <c:crossBetween val="between"/>
        <c:majorUnit val="1000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'2. Dane ogólne'!$B$17</c:f>
              <c:strCache>
                <c:ptCount val="1"/>
                <c:pt idx="0">
                  <c:v>Umowy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/>
          </c:spPr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'2. Dane ogólne'!$C$16:$I$16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'2. Dane ogólne'!$C$17:$I$17</c:f>
              <c:numCache>
                <c:formatCode>_-* #\ ##0\ _z_ł_-;\-* #\ ##0\ _z_ł_-;_-* "-"??\ _z_ł_-;_-@_-</c:formatCode>
                <c:ptCount val="7"/>
                <c:pt idx="0">
                  <c:v>2597215</c:v>
                </c:pt>
                <c:pt idx="1">
                  <c:v>509533</c:v>
                </c:pt>
                <c:pt idx="2">
                  <c:v>1536235</c:v>
                </c:pt>
                <c:pt idx="3">
                  <c:v>2153054</c:v>
                </c:pt>
                <c:pt idx="4">
                  <c:v>2594216</c:v>
                </c:pt>
                <c:pt idx="5">
                  <c:v>3033011</c:v>
                </c:pt>
                <c:pt idx="6">
                  <c:v>2715068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FF0-4B59-9651-501F1C7C8DCC}"/>
            </c:ext>
          </c:extLst>
        </c:ser>
        <c:ser>
          <c:idx val="1"/>
          <c:order val="1"/>
          <c:tx>
            <c:strRef>
              <c:f>'2. Dane ogólne'!$B$18</c:f>
              <c:strCache>
                <c:ptCount val="1"/>
                <c:pt idx="0">
                  <c:v>Podróżni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/>
          </c:spPr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'2. Dane ogólne'!$C$16:$I$16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'2. Dane ogólne'!$C$18:$I$18</c:f>
              <c:numCache>
                <c:formatCode>_-* #\ ##0\ _z_ł_-;\-* #\ ##0\ _z_ł_-;_-* "-"??\ _z_ł_-;_-@_-</c:formatCode>
                <c:ptCount val="7"/>
                <c:pt idx="0">
                  <c:v>7746784</c:v>
                </c:pt>
                <c:pt idx="1">
                  <c:v>1076802</c:v>
                </c:pt>
                <c:pt idx="2">
                  <c:v>4070915</c:v>
                </c:pt>
                <c:pt idx="3">
                  <c:v>6298990</c:v>
                </c:pt>
                <c:pt idx="4">
                  <c:v>7564884</c:v>
                </c:pt>
                <c:pt idx="5">
                  <c:v>8760167</c:v>
                </c:pt>
                <c:pt idx="6">
                  <c:v>7655467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FF0-4B59-9651-501F1C7C8D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4791471"/>
        <c:axId val="424793871"/>
      </c:barChart>
      <c:catAx>
        <c:axId val="4247914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424793871"/>
        <c:crosses val="autoZero"/>
        <c:auto val="1"/>
        <c:lblAlgn val="ctr"/>
        <c:lblOffset val="100"/>
        <c:noMultiLvlLbl val="0"/>
      </c:catAx>
      <c:valAx>
        <c:axId val="4247938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424791471"/>
        <c:crosses val="autoZero"/>
        <c:crossBetween val="between"/>
        <c:dispUnits>
          <c:builtInUnit val="million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7344206020049021E-2"/>
          <c:y val="3.6731481824752707E-2"/>
          <c:w val="0.8055452037960904"/>
          <c:h val="0.8858042682665501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'2. Dane ogólne'!$M$17</c:f>
              <c:strCache>
                <c:ptCount val="1"/>
                <c:pt idx="0">
                  <c:v>Umowy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'2. Dane ogólne'!$N$16:$T$16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'2. Dane ogólne'!$N$17:$T$17</c:f>
              <c:numCache>
                <c:formatCode>_-* #\ ##0\ _z_ł_-;\-* #\ ##0\ _z_ł_-;_-* "-"??\ _z_ł_-;_-@_-</c:formatCode>
                <c:ptCount val="7"/>
                <c:pt idx="0">
                  <c:v>17996</c:v>
                </c:pt>
                <c:pt idx="1">
                  <c:v>5873</c:v>
                </c:pt>
                <c:pt idx="2">
                  <c:v>6579</c:v>
                </c:pt>
                <c:pt idx="3">
                  <c:v>16558</c:v>
                </c:pt>
                <c:pt idx="4">
                  <c:v>25742</c:v>
                </c:pt>
                <c:pt idx="5">
                  <c:v>10842</c:v>
                </c:pt>
                <c:pt idx="6">
                  <c:v>11875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C23-40E6-AE63-7AF38D463789}"/>
            </c:ext>
          </c:extLst>
        </c:ser>
        <c:ser>
          <c:idx val="1"/>
          <c:order val="1"/>
          <c:tx>
            <c:strRef>
              <c:f>'2. Dane ogólne'!$M$18</c:f>
              <c:strCache>
                <c:ptCount val="1"/>
                <c:pt idx="0">
                  <c:v>Podróżni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'2. Dane ogólne'!$N$16:$T$16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'2. Dane ogólne'!$N$18:$T$18</c:f>
              <c:numCache>
                <c:formatCode>_-* #\ ##0\ _z_ł_-;\-* #\ ##0\ _z_ł_-;_-* "-"??\ _z_ł_-;_-@_-</c:formatCode>
                <c:ptCount val="7"/>
                <c:pt idx="0">
                  <c:v>38911</c:v>
                </c:pt>
                <c:pt idx="1">
                  <c:v>12132</c:v>
                </c:pt>
                <c:pt idx="2">
                  <c:v>18304</c:v>
                </c:pt>
                <c:pt idx="3">
                  <c:v>42478</c:v>
                </c:pt>
                <c:pt idx="4">
                  <c:v>78010</c:v>
                </c:pt>
                <c:pt idx="5">
                  <c:v>44844</c:v>
                </c:pt>
                <c:pt idx="6">
                  <c:v>48014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C23-40E6-AE63-7AF38D4637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06977983"/>
        <c:axId val="2006980383"/>
      </c:barChart>
      <c:catAx>
        <c:axId val="200697798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6980383"/>
        <c:crosses val="autoZero"/>
        <c:auto val="1"/>
        <c:lblAlgn val="ctr"/>
        <c:lblOffset val="100"/>
        <c:noMultiLvlLbl val="0"/>
      </c:catAx>
      <c:valAx>
        <c:axId val="20069803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6977983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>
        <c:manualLayout>
          <c:layoutTarget val="inner"/>
          <c:xMode val="edge"/>
          <c:yMode val="edge"/>
          <c:x val="7.7145302696258369E-2"/>
          <c:y val="3.6343156439439583E-2"/>
          <c:w val="0.847494939471374"/>
          <c:h val="0.890882742401730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'3. Umowy OT'!$D$25</c:f>
              <c:strCache>
                <c:ptCount val="1"/>
                <c:pt idx="0">
                  <c:v>dział I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OT'!$E$24:$K$24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'3. Umowy OT'!$E$25:$K$25</c:f>
              <c:numCache>
                <c:formatCode>_-* #\ ##0\ _z_ł_-;\-* #\ ##0\ _z_ł_-;_-* "-"??\ _z_ł_-;_-@_-</c:formatCode>
                <c:ptCount val="7"/>
                <c:pt idx="0">
                  <c:v>1231817</c:v>
                </c:pt>
                <c:pt idx="1">
                  <c:v>505572</c:v>
                </c:pt>
                <c:pt idx="2">
                  <c:v>851678</c:v>
                </c:pt>
                <c:pt idx="3">
                  <c:v>1195666</c:v>
                </c:pt>
                <c:pt idx="4">
                  <c:v>1590805</c:v>
                </c:pt>
                <c:pt idx="5">
                  <c:v>1943491</c:v>
                </c:pt>
                <c:pt idx="6">
                  <c:v>1779138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F5-47E3-9C37-8AD0E068E193}"/>
            </c:ext>
          </c:extLst>
        </c:ser>
        <c:ser>
          <c:idx val="1"/>
          <c:order val="1"/>
          <c:tx>
            <c:strRef>
              <c:f>'3. Umowy OT'!$D$26</c:f>
              <c:strCache>
                <c:ptCount val="1"/>
                <c:pt idx="0">
                  <c:v>dział II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OT'!$E$24:$K$24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'3. Umowy OT'!$E$26:$K$26</c:f>
              <c:numCache>
                <c:formatCode>_-* #\ ##0\ _z_ł_-;\-* #\ ##0\ _z_ł_-;_-* "-"??\ _z_ł_-;_-@_-</c:formatCode>
                <c:ptCount val="7"/>
                <c:pt idx="0">
                  <c:v>114884</c:v>
                </c:pt>
                <c:pt idx="1">
                  <c:v>35765</c:v>
                </c:pt>
                <c:pt idx="2">
                  <c:v>56148</c:v>
                </c:pt>
                <c:pt idx="3">
                  <c:v>110038</c:v>
                </c:pt>
                <c:pt idx="4">
                  <c:v>139147</c:v>
                </c:pt>
                <c:pt idx="5">
                  <c:v>157514</c:v>
                </c:pt>
                <c:pt idx="6">
                  <c:v>136893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BF5-47E3-9C37-8AD0E068E193}"/>
            </c:ext>
          </c:extLst>
        </c:ser>
        <c:ser>
          <c:idx val="2"/>
          <c:order val="2"/>
          <c:tx>
            <c:strRef>
              <c:f>'3. Umowy OT'!$D$27</c:f>
              <c:strCache>
                <c:ptCount val="1"/>
                <c:pt idx="0">
                  <c:v>dział III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90000"/>
                    <a:shade val="51000"/>
                    <a:satMod val="130000"/>
                  </a:schemeClr>
                </a:gs>
                <a:gs pos="80000">
                  <a:schemeClr val="accent3">
                    <a:tint val="90000"/>
                    <a:shade val="93000"/>
                    <a:satMod val="130000"/>
                  </a:schemeClr>
                </a:gs>
                <a:gs pos="100000">
                  <a:schemeClr val="accent3">
                    <a:tint val="9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OT'!$E$24:$K$24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'3. Umowy OT'!$E$27:$K$27</c:f>
              <c:numCache>
                <c:formatCode>_-* #\ ##0\ _z_ł_-;\-* #\ ##0\ _z_ł_-;_-* "-"??\ _z_ł_-;_-@_-</c:formatCode>
                <c:ptCount val="7"/>
                <c:pt idx="0">
                  <c:v>6264</c:v>
                </c:pt>
                <c:pt idx="1">
                  <c:v>2039</c:v>
                </c:pt>
                <c:pt idx="2">
                  <c:v>3455</c:v>
                </c:pt>
                <c:pt idx="3">
                  <c:v>7471</c:v>
                </c:pt>
                <c:pt idx="4">
                  <c:v>10313</c:v>
                </c:pt>
                <c:pt idx="5">
                  <c:v>12916</c:v>
                </c:pt>
                <c:pt idx="6">
                  <c:v>12916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BF5-47E3-9C37-8AD0E068E193}"/>
            </c:ext>
          </c:extLst>
        </c:ser>
        <c:ser>
          <c:idx val="3"/>
          <c:order val="3"/>
          <c:tx>
            <c:strRef>
              <c:f>'3. Umowy OT'!$D$28</c:f>
              <c:strCache>
                <c:ptCount val="1"/>
                <c:pt idx="0">
                  <c:v>dział IV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OT'!$E$24:$K$24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'3. Umowy OT'!$E$28:$K$28</c:f>
              <c:numCache>
                <c:formatCode>_-* #\ ##0\ _z_ł_-;\-* #\ ##0\ _z_ł_-;_-* "-"??\ _z_ł_-;_-@_-</c:formatCode>
                <c:ptCount val="7"/>
                <c:pt idx="0">
                  <c:v>331295</c:v>
                </c:pt>
                <c:pt idx="1">
                  <c:v>106361</c:v>
                </c:pt>
                <c:pt idx="2">
                  <c:v>135994</c:v>
                </c:pt>
                <c:pt idx="3">
                  <c:v>271718</c:v>
                </c:pt>
                <c:pt idx="4">
                  <c:v>365610</c:v>
                </c:pt>
                <c:pt idx="5">
                  <c:v>459182</c:v>
                </c:pt>
                <c:pt idx="6">
                  <c:v>406365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BF5-47E3-9C37-8AD0E068E193}"/>
            </c:ext>
          </c:extLst>
        </c:ser>
        <c:ser>
          <c:idx val="4"/>
          <c:order val="4"/>
          <c:tx>
            <c:strRef>
              <c:f>'3. Umowy OT'!$D$29</c:f>
              <c:strCache>
                <c:ptCount val="1"/>
                <c:pt idx="0">
                  <c:v>dział V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OT'!$E$24:$K$24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'3. Umowy OT'!$E$29:$K$29</c:f>
              <c:numCache>
                <c:formatCode>_-* #\ ##0\ _z_ł_-;\-* #\ ##0\ _z_ł_-;_-* "-"??\ _z_ł_-;_-@_-</c:formatCode>
                <c:ptCount val="7"/>
                <c:pt idx="0">
                  <c:v>29693</c:v>
                </c:pt>
                <c:pt idx="1">
                  <c:v>14752</c:v>
                </c:pt>
                <c:pt idx="2">
                  <c:v>31301</c:v>
                </c:pt>
                <c:pt idx="3">
                  <c:v>39799</c:v>
                </c:pt>
                <c:pt idx="4">
                  <c:v>50388</c:v>
                </c:pt>
                <c:pt idx="5">
                  <c:v>56061</c:v>
                </c:pt>
                <c:pt idx="6">
                  <c:v>42623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BF5-47E3-9C37-8AD0E068E193}"/>
            </c:ext>
          </c:extLst>
        </c:ser>
        <c:ser>
          <c:idx val="5"/>
          <c:order val="5"/>
          <c:tx>
            <c:strRef>
              <c:f>'3. Umowy OT'!$D$30</c:f>
              <c:strCache>
                <c:ptCount val="1"/>
                <c:pt idx="0">
                  <c:v>dział VI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OT'!$E$24:$K$24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'3. Umowy OT'!$E$30:$K$30</c:f>
              <c:numCache>
                <c:formatCode>_-* #\ ##0\ _z_ł_-;\-* #\ ##0\ _z_ł_-;_-* "-"??\ _z_ł_-;_-@_-</c:formatCode>
                <c:ptCount val="7"/>
                <c:pt idx="0">
                  <c:v>999362</c:v>
                </c:pt>
                <c:pt idx="1">
                  <c:v>402705</c:v>
                </c:pt>
                <c:pt idx="2">
                  <c:v>637739</c:v>
                </c:pt>
                <c:pt idx="3">
                  <c:v>637496</c:v>
                </c:pt>
                <c:pt idx="4">
                  <c:v>558280</c:v>
                </c:pt>
                <c:pt idx="5">
                  <c:v>528256</c:v>
                </c:pt>
                <c:pt idx="6">
                  <c:v>451848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BF5-47E3-9C37-8AD0E068E19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12510208"/>
        <c:axId val="133992960"/>
      </c:barChart>
      <c:catAx>
        <c:axId val="2125102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33992960"/>
        <c:crosses val="autoZero"/>
        <c:auto val="1"/>
        <c:lblAlgn val="ctr"/>
        <c:lblOffset val="100"/>
        <c:noMultiLvlLbl val="0"/>
      </c:catAx>
      <c:valAx>
        <c:axId val="13399296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#,##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12510208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'4. Podróżni OT'!$D$25</c:f>
              <c:strCache>
                <c:ptCount val="1"/>
                <c:pt idx="0">
                  <c:v>dział I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OT'!$E$24:$K$24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'4. Podróżni OT'!$E$25:$K$25</c:f>
              <c:numCache>
                <c:formatCode>_-* #\ ##0\ _z_ł_-;\-* #\ ##0\ _z_ł_-;_-* "-"??\ _z_ł_-;_-@_-</c:formatCode>
                <c:ptCount val="7"/>
                <c:pt idx="0">
                  <c:v>3310325</c:v>
                </c:pt>
                <c:pt idx="1">
                  <c:v>1360233</c:v>
                </c:pt>
                <c:pt idx="2">
                  <c:v>2211639</c:v>
                </c:pt>
                <c:pt idx="3">
                  <c:v>3181957</c:v>
                </c:pt>
                <c:pt idx="4">
                  <c:v>4260857</c:v>
                </c:pt>
                <c:pt idx="5">
                  <c:v>5248244</c:v>
                </c:pt>
                <c:pt idx="6">
                  <c:v>4783154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0-4D1F-93DC-AE0E9EA9B6E6}"/>
            </c:ext>
          </c:extLst>
        </c:ser>
        <c:ser>
          <c:idx val="1"/>
          <c:order val="1"/>
          <c:tx>
            <c:strRef>
              <c:f>'4. Podróżni OT'!$D$26</c:f>
              <c:strCache>
                <c:ptCount val="1"/>
                <c:pt idx="0">
                  <c:v>dział II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7"/>
              <c:layout>
                <c:manualLayout>
                  <c:x val="-1.2591816152346432E-3"/>
                  <c:y val="-9.045225414851785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6F0-42A5-B5D9-648CCDB828E5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OT'!$E$24:$K$24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'4. Podróżni OT'!$E$26:$K$26</c:f>
              <c:numCache>
                <c:formatCode>_-* #\ ##0\ _z_ł_-;\-* #\ ##0\ _z_ł_-;_-* "-"??\ _z_ł_-;_-@_-</c:formatCode>
                <c:ptCount val="7"/>
                <c:pt idx="0">
                  <c:v>263628</c:v>
                </c:pt>
                <c:pt idx="1">
                  <c:v>79446</c:v>
                </c:pt>
                <c:pt idx="2">
                  <c:v>126751</c:v>
                </c:pt>
                <c:pt idx="3">
                  <c:v>254446</c:v>
                </c:pt>
                <c:pt idx="4">
                  <c:v>318043</c:v>
                </c:pt>
                <c:pt idx="5">
                  <c:v>359271</c:v>
                </c:pt>
                <c:pt idx="6">
                  <c:v>313712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0-4D1F-93DC-AE0E9EA9B6E6}"/>
            </c:ext>
          </c:extLst>
        </c:ser>
        <c:ser>
          <c:idx val="2"/>
          <c:order val="2"/>
          <c:tx>
            <c:strRef>
              <c:f>'4. Podróżni OT'!$D$27</c:f>
              <c:strCache>
                <c:ptCount val="1"/>
                <c:pt idx="0">
                  <c:v>dział III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90000"/>
                    <a:shade val="51000"/>
                    <a:satMod val="130000"/>
                  </a:schemeClr>
                </a:gs>
                <a:gs pos="80000">
                  <a:schemeClr val="accent3">
                    <a:tint val="90000"/>
                    <a:shade val="93000"/>
                    <a:satMod val="130000"/>
                  </a:schemeClr>
                </a:gs>
                <a:gs pos="100000">
                  <a:schemeClr val="accent3">
                    <a:tint val="9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7"/>
              <c:layout>
                <c:manualLayout>
                  <c:x val="0"/>
                  <c:y val="6.030150276567746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1F02-4EE3-B331-0C9653CD8256}"/>
                </c:ext>
              </c:extLst>
            </c:dLbl>
            <c:dLbl>
              <c:idx val="8"/>
              <c:layout>
                <c:manualLayout>
                  <c:x val="0"/>
                  <c:y val="1.206030055313571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F02-4EE3-B331-0C9653CD8256}"/>
                </c:ext>
              </c:extLst>
            </c:dLbl>
            <c:dLbl>
              <c:idx val="9"/>
              <c:layout>
                <c:manualLayout>
                  <c:x val="0"/>
                  <c:y val="1.206030055313582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F02-4EE3-B331-0C9653CD8256}"/>
                </c:ext>
              </c:extLst>
            </c:dLbl>
            <c:dLbl>
              <c:idx val="10"/>
              <c:layout>
                <c:manualLayout>
                  <c:x val="0"/>
                  <c:y val="6.030150276567856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F02-4EE3-B331-0C9653CD8256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OT'!$E$24:$K$24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'4. Podróżni OT'!$E$27:$K$27</c:f>
              <c:numCache>
                <c:formatCode>_-* #\ ##0\ _z_ł_-;\-* #\ ##0\ _z_ł_-;_-* "-"??\ _z_ł_-;_-@_-</c:formatCode>
                <c:ptCount val="7"/>
                <c:pt idx="0">
                  <c:v>11672</c:v>
                </c:pt>
                <c:pt idx="1">
                  <c:v>3616</c:v>
                </c:pt>
                <c:pt idx="2">
                  <c:v>6084</c:v>
                </c:pt>
                <c:pt idx="3">
                  <c:v>12669</c:v>
                </c:pt>
                <c:pt idx="4">
                  <c:v>19418</c:v>
                </c:pt>
                <c:pt idx="5">
                  <c:v>24043</c:v>
                </c:pt>
                <c:pt idx="6">
                  <c:v>21634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0-4D1F-93DC-AE0E9EA9B6E6}"/>
            </c:ext>
          </c:extLst>
        </c:ser>
        <c:ser>
          <c:idx val="3"/>
          <c:order val="3"/>
          <c:tx>
            <c:strRef>
              <c:f>'4. Podróżni OT'!$D$28</c:f>
              <c:strCache>
                <c:ptCount val="1"/>
                <c:pt idx="0">
                  <c:v>dział IV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7"/>
              <c:layout>
                <c:manualLayout>
                  <c:x val="-1.8467783682027067E-16"/>
                  <c:y val="-1.206030055313582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6F0-42A5-B5D9-648CCDB828E5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OT'!$E$24:$K$24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'4. Podróżni OT'!$E$28:$K$28</c:f>
              <c:numCache>
                <c:formatCode>_-* #\ ##0\ _z_ł_-;\-* #\ ##0\ _z_ł_-;_-* "-"??\ _z_ł_-;_-@_-</c:formatCode>
                <c:ptCount val="7"/>
                <c:pt idx="0">
                  <c:v>873969</c:v>
                </c:pt>
                <c:pt idx="1">
                  <c:v>244208</c:v>
                </c:pt>
                <c:pt idx="2">
                  <c:v>289298</c:v>
                </c:pt>
                <c:pt idx="3">
                  <c:v>655077</c:v>
                </c:pt>
                <c:pt idx="4">
                  <c:v>918017</c:v>
                </c:pt>
                <c:pt idx="5">
                  <c:v>1163293</c:v>
                </c:pt>
                <c:pt idx="6">
                  <c:v>1009053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0-4D1F-93DC-AE0E9EA9B6E6}"/>
            </c:ext>
          </c:extLst>
        </c:ser>
        <c:ser>
          <c:idx val="4"/>
          <c:order val="4"/>
          <c:tx>
            <c:strRef>
              <c:f>'4. Podróżni OT'!$D$29</c:f>
              <c:strCache>
                <c:ptCount val="1"/>
                <c:pt idx="0">
                  <c:v>dział V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9"/>
              <c:layout>
                <c:manualLayout>
                  <c:x val="0"/>
                  <c:y val="6.030150276567856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F02-4EE3-B331-0C9653CD8256}"/>
                </c:ext>
              </c:extLst>
            </c:dLbl>
            <c:dLbl>
              <c:idx val="10"/>
              <c:layout>
                <c:manualLayout>
                  <c:x val="0"/>
                  <c:y val="6.030150276567746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F02-4EE3-B331-0C9653CD8256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OT'!$E$24:$K$24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'4. Podróżni OT'!$E$29:$K$29</c:f>
              <c:numCache>
                <c:formatCode>_-* #\ ##0\ _z_ł_-;\-* #\ ##0\ _z_ł_-;_-* "-"??\ _z_ł_-;_-@_-</c:formatCode>
                <c:ptCount val="7"/>
                <c:pt idx="0">
                  <c:v>83314</c:v>
                </c:pt>
                <c:pt idx="1">
                  <c:v>36728</c:v>
                </c:pt>
                <c:pt idx="2">
                  <c:v>74752</c:v>
                </c:pt>
                <c:pt idx="3">
                  <c:v>101228</c:v>
                </c:pt>
                <c:pt idx="4">
                  <c:v>128886</c:v>
                </c:pt>
                <c:pt idx="5">
                  <c:v>147548</c:v>
                </c:pt>
                <c:pt idx="6">
                  <c:v>106332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0-4D1F-93DC-AE0E9EA9B6E6}"/>
            </c:ext>
          </c:extLst>
        </c:ser>
        <c:ser>
          <c:idx val="5"/>
          <c:order val="5"/>
          <c:tx>
            <c:strRef>
              <c:f>'4. Podróżni OT'!$D$30</c:f>
              <c:strCache>
                <c:ptCount val="1"/>
                <c:pt idx="0">
                  <c:v>dział VI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OT'!$E$24:$K$24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'4. Podróżni OT'!$E$30:$K$30</c:f>
              <c:numCache>
                <c:formatCode>_-* #\ ##0\ _z_ł_-;\-* #\ ##0\ _z_ł_-;_-* "-"??\ _z_ł_-;_-@_-</c:formatCode>
                <c:ptCount val="7"/>
                <c:pt idx="0">
                  <c:v>3488004</c:v>
                </c:pt>
                <c:pt idx="1">
                  <c:v>1045532</c:v>
                </c:pt>
                <c:pt idx="2">
                  <c:v>1821038</c:v>
                </c:pt>
                <c:pt idx="3">
                  <c:v>2333393</c:v>
                </c:pt>
                <c:pt idx="4">
                  <c:v>2193222</c:v>
                </c:pt>
                <c:pt idx="5">
                  <c:v>2109249</c:v>
                </c:pt>
                <c:pt idx="6">
                  <c:v>1686733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E40-4D1F-93DC-AE0E9EA9B6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9273600"/>
        <c:axId val="134000000"/>
      </c:barChart>
      <c:catAx>
        <c:axId val="229273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34000000"/>
        <c:crosses val="autoZero"/>
        <c:auto val="1"/>
        <c:lblAlgn val="ctr"/>
        <c:lblOffset val="100"/>
        <c:noMultiLvlLbl val="0"/>
      </c:catAx>
      <c:valAx>
        <c:axId val="13400000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#,##0.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29273600"/>
        <c:crosses val="autoZero"/>
        <c:crossBetween val="between"/>
        <c:dispUnits>
          <c:builtInUnit val="million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podsumowanie!$B$51</c:f>
              <c:strCache>
                <c:ptCount val="1"/>
                <c:pt idx="0">
                  <c:v>2017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podsumowanie!$C$51:$N$51</c:f>
              <c:numCache>
                <c:formatCode>_-* #\ ##0\ _z_ł_-;\-* #\ ##0\ _z_ł_-;_-* "-"??\ _z_ł_-;_-@_-</c:formatCode>
                <c:ptCount val="12"/>
                <c:pt idx="0">
                  <c:v>156414</c:v>
                </c:pt>
                <c:pt idx="1">
                  <c:v>166801</c:v>
                </c:pt>
                <c:pt idx="2">
                  <c:v>200825</c:v>
                </c:pt>
                <c:pt idx="3">
                  <c:v>176969</c:v>
                </c:pt>
                <c:pt idx="4">
                  <c:v>215207</c:v>
                </c:pt>
                <c:pt idx="5">
                  <c:v>246247</c:v>
                </c:pt>
                <c:pt idx="6">
                  <c:v>274829</c:v>
                </c:pt>
                <c:pt idx="7">
                  <c:v>250778</c:v>
                </c:pt>
                <c:pt idx="8">
                  <c:v>193140</c:v>
                </c:pt>
                <c:pt idx="9">
                  <c:v>197324</c:v>
                </c:pt>
                <c:pt idx="10">
                  <c:v>177675</c:v>
                </c:pt>
                <c:pt idx="11">
                  <c:v>157960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FD2-4DB8-9305-62391C3EA439}"/>
            </c:ext>
          </c:extLst>
        </c:ser>
        <c:ser>
          <c:idx val="1"/>
          <c:order val="1"/>
          <c:tx>
            <c:strRef>
              <c:f>podsumowanie!$B$52</c:f>
              <c:strCache>
                <c:ptCount val="1"/>
                <c:pt idx="0">
                  <c:v>2018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podsumowanie!$C$52:$N$52</c:f>
              <c:numCache>
                <c:formatCode>_-* #\ ##0\ _z_ł_-;\-* #\ ##0\ _z_ł_-;_-* "-"??\ _z_ł_-;_-@_-</c:formatCode>
                <c:ptCount val="12"/>
                <c:pt idx="0">
                  <c:v>237927</c:v>
                </c:pt>
                <c:pt idx="1">
                  <c:v>205992</c:v>
                </c:pt>
                <c:pt idx="2">
                  <c:v>225966</c:v>
                </c:pt>
                <c:pt idx="3">
                  <c:v>242951</c:v>
                </c:pt>
                <c:pt idx="4">
                  <c:v>251498</c:v>
                </c:pt>
                <c:pt idx="5">
                  <c:v>274253</c:v>
                </c:pt>
                <c:pt idx="6">
                  <c:v>286581</c:v>
                </c:pt>
                <c:pt idx="7">
                  <c:v>257698</c:v>
                </c:pt>
                <c:pt idx="8">
                  <c:v>216933</c:v>
                </c:pt>
                <c:pt idx="9">
                  <c:v>183664</c:v>
                </c:pt>
                <c:pt idx="10">
                  <c:v>163618</c:v>
                </c:pt>
                <c:pt idx="11">
                  <c:v>153388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FD2-4DB8-9305-62391C3EA439}"/>
            </c:ext>
          </c:extLst>
        </c:ser>
        <c:ser>
          <c:idx val="2"/>
          <c:order val="2"/>
          <c:tx>
            <c:strRef>
              <c:f>podsumowanie!$B$53</c:f>
              <c:strCache>
                <c:ptCount val="1"/>
                <c:pt idx="0">
                  <c:v>2019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podsumowanie!$C$53:$N$53</c:f>
              <c:numCache>
                <c:formatCode>_-* #\ ##0\ _z_ł_-;\-* #\ ##0\ _z_ł_-;_-* "-"??\ _z_ł_-;_-@_-</c:formatCode>
                <c:ptCount val="12"/>
                <c:pt idx="0">
                  <c:v>229442</c:v>
                </c:pt>
                <c:pt idx="1">
                  <c:v>206834</c:v>
                </c:pt>
                <c:pt idx="2">
                  <c:v>226253</c:v>
                </c:pt>
                <c:pt idx="3">
                  <c:v>199836</c:v>
                </c:pt>
                <c:pt idx="4">
                  <c:v>275576</c:v>
                </c:pt>
                <c:pt idx="5">
                  <c:v>253999</c:v>
                </c:pt>
                <c:pt idx="6">
                  <c:v>301966</c:v>
                </c:pt>
                <c:pt idx="7">
                  <c:v>253965</c:v>
                </c:pt>
                <c:pt idx="8">
                  <c:v>241776</c:v>
                </c:pt>
                <c:pt idx="9">
                  <c:v>193841</c:v>
                </c:pt>
                <c:pt idx="10">
                  <c:v>173384</c:v>
                </c:pt>
                <c:pt idx="11">
                  <c:v>159331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FD2-4DB8-9305-62391C3EA439}"/>
            </c:ext>
          </c:extLst>
        </c:ser>
        <c:ser>
          <c:idx val="3"/>
          <c:order val="3"/>
          <c:tx>
            <c:strRef>
              <c:f>podsumowanie!$B$54</c:f>
              <c:strCache>
                <c:ptCount val="1"/>
                <c:pt idx="0">
                  <c:v>2020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podsumowanie!$C$54:$N$54</c:f>
              <c:numCache>
                <c:formatCode>_-* #\ ##0\ _z_ł_-;\-* #\ ##0\ _z_ł_-;_-* "-"??\ _z_ł_-;_-@_-</c:formatCode>
                <c:ptCount val="12"/>
                <c:pt idx="0">
                  <c:v>250679</c:v>
                </c:pt>
                <c:pt idx="1">
                  <c:v>185927</c:v>
                </c:pt>
                <c:pt idx="2">
                  <c:v>50700</c:v>
                </c:pt>
                <c:pt idx="3">
                  <c:v>9936</c:v>
                </c:pt>
                <c:pt idx="4">
                  <c:v>33930</c:v>
                </c:pt>
                <c:pt idx="5">
                  <c:v>94331</c:v>
                </c:pt>
                <c:pt idx="6">
                  <c:v>144403</c:v>
                </c:pt>
                <c:pt idx="7">
                  <c:v>110030</c:v>
                </c:pt>
                <c:pt idx="8">
                  <c:v>88000</c:v>
                </c:pt>
                <c:pt idx="9">
                  <c:v>36134</c:v>
                </c:pt>
                <c:pt idx="10">
                  <c:v>23145</c:v>
                </c:pt>
                <c:pt idx="11">
                  <c:v>35708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FD2-4DB8-9305-62391C3EA439}"/>
            </c:ext>
          </c:extLst>
        </c:ser>
        <c:ser>
          <c:idx val="4"/>
          <c:order val="4"/>
          <c:tx>
            <c:strRef>
              <c:f>podsumowanie!$B$55</c:f>
              <c:strCache>
                <c:ptCount val="1"/>
                <c:pt idx="0">
                  <c:v>2021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podsumowanie!$C$55:$N$55</c:f>
              <c:numCache>
                <c:formatCode>_-* #\ ##0\ _z_ł_-;\-* #\ ##0\ _z_ł_-;_-* "-"??\ _z_ł_-;_-@_-</c:formatCode>
                <c:ptCount val="12"/>
                <c:pt idx="0">
                  <c:v>50013</c:v>
                </c:pt>
                <c:pt idx="1">
                  <c:v>70799</c:v>
                </c:pt>
                <c:pt idx="2">
                  <c:v>77885</c:v>
                </c:pt>
                <c:pt idx="3">
                  <c:v>84399</c:v>
                </c:pt>
                <c:pt idx="4">
                  <c:v>173550</c:v>
                </c:pt>
                <c:pt idx="5">
                  <c:v>236861</c:v>
                </c:pt>
                <c:pt idx="6">
                  <c:v>263282</c:v>
                </c:pt>
                <c:pt idx="7">
                  <c:v>270727</c:v>
                </c:pt>
                <c:pt idx="8">
                  <c:v>168923</c:v>
                </c:pt>
                <c:pt idx="9">
                  <c:v>121113</c:v>
                </c:pt>
                <c:pt idx="10">
                  <c:v>92653</c:v>
                </c:pt>
                <c:pt idx="11">
                  <c:v>70435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FD2-4DB8-9305-62391C3EA4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7053968"/>
        <c:axId val="1977041072"/>
      </c:lineChart>
      <c:catAx>
        <c:axId val="1977053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977041072"/>
        <c:crosses val="autoZero"/>
        <c:auto val="1"/>
        <c:lblAlgn val="ctr"/>
        <c:lblOffset val="100"/>
        <c:noMultiLvlLbl val="0"/>
      </c:catAx>
      <c:valAx>
        <c:axId val="1977041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z_ł_-;\-* #\ ##0\ _z_ł_-;_-* &quot;-&quot;??\ _z_ł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9770539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>
        <c:manualLayout>
          <c:layoutTarget val="inner"/>
          <c:xMode val="edge"/>
          <c:yMode val="edge"/>
          <c:x val="6.435258362263456E-2"/>
          <c:y val="5.391463906545358E-2"/>
          <c:w val="0.85366990012047961"/>
          <c:h val="0.878948187088558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'5. Umowy PUNPUT'!$D$23</c:f>
              <c:strCache>
                <c:ptCount val="1"/>
                <c:pt idx="0">
                  <c:v>dział I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PUNPUT'!$E$22:$K$22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'5. Umowy PUNPUT'!$E$23:$K$23</c:f>
              <c:numCache>
                <c:formatCode>_-* #\ ##0\ _z_ł_-;\-* #\ ##0\ _z_ł_-;_-* "-"??\ _z_ł_-;_-@_-</c:formatCode>
                <c:ptCount val="7"/>
                <c:pt idx="0">
                  <c:v>4508</c:v>
                </c:pt>
                <c:pt idx="1">
                  <c:v>1497</c:v>
                </c:pt>
                <c:pt idx="2">
                  <c:v>1298</c:v>
                </c:pt>
                <c:pt idx="3">
                  <c:v>2904</c:v>
                </c:pt>
                <c:pt idx="4">
                  <c:v>3418</c:v>
                </c:pt>
                <c:pt idx="5">
                  <c:v>2392</c:v>
                </c:pt>
                <c:pt idx="6">
                  <c:v>2805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FB4-48EF-A2E9-D07992E961C2}"/>
            </c:ext>
          </c:extLst>
        </c:ser>
        <c:ser>
          <c:idx val="1"/>
          <c:order val="1"/>
          <c:tx>
            <c:strRef>
              <c:f>'5. Umowy PUNPUT'!$D$24</c:f>
              <c:strCache>
                <c:ptCount val="1"/>
                <c:pt idx="0">
                  <c:v>dział 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77000"/>
                    <a:shade val="51000"/>
                    <a:satMod val="130000"/>
                  </a:schemeClr>
                </a:gs>
                <a:gs pos="80000">
                  <a:schemeClr val="accent3">
                    <a:tint val="77000"/>
                    <a:shade val="93000"/>
                    <a:satMod val="130000"/>
                  </a:schemeClr>
                </a:gs>
                <a:gs pos="100000">
                  <a:schemeClr val="accent3">
                    <a:tint val="77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PUNPUT'!$E$22:$K$22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'5. Umowy PUNPUT'!$E$24:$K$24</c:f>
              <c:numCache>
                <c:formatCode>_-* #\ ##0\ _z_ł_-;\-* #\ ##0\ _z_ł_-;_-* "-"??\ _z_ł_-;_-@_-</c:formatCode>
                <c:ptCount val="7"/>
                <c:pt idx="0">
                  <c:v>35</c:v>
                </c:pt>
                <c:pt idx="1">
                  <c:v>5</c:v>
                </c:pt>
                <c:pt idx="2">
                  <c:v>10</c:v>
                </c:pt>
                <c:pt idx="3">
                  <c:v>194</c:v>
                </c:pt>
                <c:pt idx="4">
                  <c:v>295</c:v>
                </c:pt>
                <c:pt idx="5">
                  <c:v>158</c:v>
                </c:pt>
                <c:pt idx="6">
                  <c:v>267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FB4-48EF-A2E9-D07992E961C2}"/>
            </c:ext>
          </c:extLst>
        </c:ser>
        <c:ser>
          <c:idx val="2"/>
          <c:order val="2"/>
          <c:tx>
            <c:strRef>
              <c:f>'5. Umowy PUNPUT'!$D$25</c:f>
              <c:strCache>
                <c:ptCount val="1"/>
                <c:pt idx="0">
                  <c:v>dział III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b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PUNPUT'!$E$22:$K$22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'5. Umowy PUNPUT'!$E$25:$K$25</c:f>
              <c:numCache>
                <c:formatCode>_-* #\ ##0\ _z_ł_-;\-* #\ ##0\ _z_ł_-;_-* "-"??\ _z_ł_-;_-@_-</c:formatCode>
                <c:ptCount val="7"/>
                <c:pt idx="0">
                  <c:v>8982</c:v>
                </c:pt>
                <c:pt idx="1">
                  <c:v>3595</c:v>
                </c:pt>
                <c:pt idx="2">
                  <c:v>2860</c:v>
                </c:pt>
                <c:pt idx="3">
                  <c:v>4876</c:v>
                </c:pt>
                <c:pt idx="4">
                  <c:v>5306</c:v>
                </c:pt>
                <c:pt idx="5">
                  <c:v>4152</c:v>
                </c:pt>
                <c:pt idx="6">
                  <c:v>3791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FB4-48EF-A2E9-D07992E961C2}"/>
            </c:ext>
          </c:extLst>
        </c:ser>
        <c:ser>
          <c:idx val="3"/>
          <c:order val="3"/>
          <c:tx>
            <c:strRef>
              <c:f>'5. Umowy PUNPUT'!$D$26</c:f>
              <c:strCache>
                <c:ptCount val="1"/>
                <c:pt idx="0">
                  <c:v>dział IV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9"/>
              <c:layout>
                <c:manualLayout>
                  <c:x val="0"/>
                  <c:y val="1.310042767222936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FB4-48EF-A2E9-D07992E961C2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PUNPUT'!$E$22:$K$22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'5. Umowy PUNPUT'!$E$26:$K$26</c:f>
              <c:numCache>
                <c:formatCode>_-* #\ ##0\ _z_ł_-;\-* #\ ##0\ _z_ł_-;_-* "-"??\ _z_ł_-;_-@_-</c:formatCode>
                <c:ptCount val="7"/>
                <c:pt idx="0">
                  <c:v>425</c:v>
                </c:pt>
                <c:pt idx="1">
                  <c:v>285</c:v>
                </c:pt>
                <c:pt idx="2">
                  <c:v>235</c:v>
                </c:pt>
                <c:pt idx="3">
                  <c:v>530</c:v>
                </c:pt>
                <c:pt idx="4">
                  <c:v>1881</c:v>
                </c:pt>
                <c:pt idx="5">
                  <c:v>1358</c:v>
                </c:pt>
                <c:pt idx="6">
                  <c:v>1638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FB4-48EF-A2E9-D07992E961C2}"/>
            </c:ext>
          </c:extLst>
        </c:ser>
        <c:ser>
          <c:idx val="4"/>
          <c:order val="4"/>
          <c:tx>
            <c:strRef>
              <c:f>'5. Umowy PUNPUT'!$D$27</c:f>
              <c:strCache>
                <c:ptCount val="1"/>
                <c:pt idx="0">
                  <c:v>dział V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PUNPUT'!$E$22:$K$22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'5. Umowy PUNPUT'!$E$27:$K$27</c:f>
              <c:numCache>
                <c:formatCode>_-* #\ ##0\ _z_ł_-;\-* #\ ##0\ _z_ł_-;_-* "-"??\ _z_ł_-;_-@_-</c:formatCode>
                <c:ptCount val="7"/>
                <c:pt idx="0">
                  <c:v>4350</c:v>
                </c:pt>
                <c:pt idx="1">
                  <c:v>1795</c:v>
                </c:pt>
                <c:pt idx="2">
                  <c:v>3154</c:v>
                </c:pt>
                <c:pt idx="3">
                  <c:v>9158</c:v>
                </c:pt>
                <c:pt idx="4">
                  <c:v>15597</c:v>
                </c:pt>
                <c:pt idx="5">
                  <c:v>3660</c:v>
                </c:pt>
                <c:pt idx="6">
                  <c:v>3833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FB4-48EF-A2E9-D07992E961C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99890944"/>
        <c:axId val="200212480"/>
      </c:barChart>
      <c:catAx>
        <c:axId val="1998909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212480"/>
        <c:crosses val="autoZero"/>
        <c:auto val="1"/>
        <c:lblAlgn val="ctr"/>
        <c:lblOffset val="100"/>
        <c:noMultiLvlLbl val="0"/>
      </c:catAx>
      <c:valAx>
        <c:axId val="20021248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99890944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699398722111434E-2"/>
          <c:y val="2.9574472657389245E-2"/>
          <c:w val="0.83116164965043771"/>
          <c:h val="0.882533557235847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'6. Podróżni PUNPUT'!$D$23</c:f>
              <c:strCache>
                <c:ptCount val="1"/>
                <c:pt idx="0">
                  <c:v>dział I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'6. Podróżni PUNPUT'!$E$22:$L$22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'6. Podróżni PUNPUT'!$E$23:$K$23</c:f>
              <c:numCache>
                <c:formatCode>_-* #\ ##0\ _z_ł_-;\-* #\ ##0\ _z_ł_-;_-* "-"??\ _z_ł_-;_-@_-</c:formatCode>
                <c:ptCount val="7"/>
                <c:pt idx="0">
                  <c:v>6237</c:v>
                </c:pt>
                <c:pt idx="1">
                  <c:v>2541</c:v>
                </c:pt>
                <c:pt idx="2">
                  <c:v>2225</c:v>
                </c:pt>
                <c:pt idx="3">
                  <c:v>4406</c:v>
                </c:pt>
                <c:pt idx="4">
                  <c:v>6487</c:v>
                </c:pt>
                <c:pt idx="5">
                  <c:v>4681</c:v>
                </c:pt>
                <c:pt idx="6">
                  <c:v>5691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5E-4931-AB8D-99181488AB6D}"/>
            </c:ext>
          </c:extLst>
        </c:ser>
        <c:ser>
          <c:idx val="1"/>
          <c:order val="1"/>
          <c:tx>
            <c:strRef>
              <c:f>'6. Podróżni PUNPUT'!$D$24</c:f>
              <c:strCache>
                <c:ptCount val="1"/>
                <c:pt idx="0">
                  <c:v>dział 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77000"/>
                    <a:shade val="51000"/>
                    <a:satMod val="130000"/>
                  </a:schemeClr>
                </a:gs>
                <a:gs pos="80000">
                  <a:schemeClr val="accent3">
                    <a:tint val="77000"/>
                    <a:shade val="93000"/>
                    <a:satMod val="130000"/>
                  </a:schemeClr>
                </a:gs>
                <a:gs pos="100000">
                  <a:schemeClr val="accent3">
                    <a:tint val="77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'6. Podróżni PUNPUT'!$E$22:$L$22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'6. Podróżni PUNPUT'!$E$24:$K$24</c:f>
              <c:numCache>
                <c:formatCode>_-* #\ ##0\ _z_ł_-;\-* #\ ##0\ _z_ł_-;_-* "-"??\ _z_ł_-;_-@_-</c:formatCode>
                <c:ptCount val="7"/>
                <c:pt idx="0">
                  <c:v>54</c:v>
                </c:pt>
                <c:pt idx="1">
                  <c:v>13</c:v>
                </c:pt>
                <c:pt idx="2">
                  <c:v>34</c:v>
                </c:pt>
                <c:pt idx="3">
                  <c:v>754</c:v>
                </c:pt>
                <c:pt idx="4">
                  <c:v>578</c:v>
                </c:pt>
                <c:pt idx="5">
                  <c:v>893</c:v>
                </c:pt>
                <c:pt idx="6">
                  <c:v>2201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F5E-4931-AB8D-99181488AB6D}"/>
            </c:ext>
          </c:extLst>
        </c:ser>
        <c:ser>
          <c:idx val="2"/>
          <c:order val="2"/>
          <c:tx>
            <c:strRef>
              <c:f>'6. Podróżni PUNPUT'!$D$25</c:f>
              <c:strCache>
                <c:ptCount val="1"/>
                <c:pt idx="0">
                  <c:v>dział III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'6. Podróżni PUNPUT'!$E$22:$L$22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'6. Podróżni PUNPUT'!$E$25:$K$25</c:f>
              <c:numCache>
                <c:formatCode>_-* #\ ##0\ _z_ł_-;\-* #\ ##0\ _z_ł_-;_-* "-"??\ _z_ł_-;_-@_-</c:formatCode>
                <c:ptCount val="7"/>
                <c:pt idx="0">
                  <c:v>17229</c:v>
                </c:pt>
                <c:pt idx="1">
                  <c:v>6879</c:v>
                </c:pt>
                <c:pt idx="2">
                  <c:v>5764</c:v>
                </c:pt>
                <c:pt idx="3">
                  <c:v>8948</c:v>
                </c:pt>
                <c:pt idx="4">
                  <c:v>10155</c:v>
                </c:pt>
                <c:pt idx="5">
                  <c:v>7574</c:v>
                </c:pt>
                <c:pt idx="6">
                  <c:v>7794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8BF-4AEB-8E5E-7B659CEB242D}"/>
            </c:ext>
          </c:extLst>
        </c:ser>
        <c:ser>
          <c:idx val="3"/>
          <c:order val="3"/>
          <c:tx>
            <c:strRef>
              <c:f>'6. Podróżni PUNPUT'!$D$26</c:f>
              <c:strCache>
                <c:ptCount val="1"/>
                <c:pt idx="0">
                  <c:v>dział IV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76000"/>
                    <a:shade val="51000"/>
                    <a:satMod val="130000"/>
                  </a:schemeClr>
                </a:gs>
                <a:gs pos="80000">
                  <a:schemeClr val="accent3">
                    <a:shade val="76000"/>
                    <a:shade val="93000"/>
                    <a:satMod val="130000"/>
                  </a:schemeClr>
                </a:gs>
                <a:gs pos="100000">
                  <a:schemeClr val="accent3">
                    <a:shade val="76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'6. Podróżni PUNPUT'!$E$22:$L$22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'6. Podróżni PUNPUT'!$E$26:$K$26</c:f>
              <c:numCache>
                <c:formatCode>_-* #\ ##0\ _z_ł_-;\-* #\ ##0\ _z_ł_-;_-* "-"??\ _z_ł_-;_-@_-</c:formatCode>
                <c:ptCount val="7"/>
                <c:pt idx="0">
                  <c:v>1160</c:v>
                </c:pt>
                <c:pt idx="1">
                  <c:v>971</c:v>
                </c:pt>
                <c:pt idx="2">
                  <c:v>1071</c:v>
                </c:pt>
                <c:pt idx="3">
                  <c:v>1339</c:v>
                </c:pt>
                <c:pt idx="4">
                  <c:v>9582</c:v>
                </c:pt>
                <c:pt idx="5">
                  <c:v>10593</c:v>
                </c:pt>
                <c:pt idx="6">
                  <c:v>10615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8BF-4AEB-8E5E-7B659CEB242D}"/>
            </c:ext>
          </c:extLst>
        </c:ser>
        <c:ser>
          <c:idx val="4"/>
          <c:order val="4"/>
          <c:tx>
            <c:strRef>
              <c:f>'6. Podróżni PUNPUT'!$D$27</c:f>
              <c:strCache>
                <c:ptCount val="1"/>
                <c:pt idx="0">
                  <c:v>dział V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3000"/>
                    <a:shade val="51000"/>
                    <a:satMod val="130000"/>
                  </a:schemeClr>
                </a:gs>
                <a:gs pos="80000">
                  <a:schemeClr val="accent3">
                    <a:shade val="53000"/>
                    <a:shade val="93000"/>
                    <a:satMod val="130000"/>
                  </a:schemeClr>
                </a:gs>
                <a:gs pos="100000">
                  <a:schemeClr val="accent3">
                    <a:shade val="53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'6. Podróżni PUNPUT'!$E$22:$L$22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'6. Podróżni PUNPUT'!$E$27:$K$27</c:f>
              <c:numCache>
                <c:formatCode>_-* #\ ##0\ _z_ł_-;\-* #\ ##0\ _z_ł_-;_-* "-"??\ _z_ł_-;_-@_-</c:formatCode>
                <c:ptCount val="7"/>
                <c:pt idx="0">
                  <c:v>15088</c:v>
                </c:pt>
                <c:pt idx="1">
                  <c:v>4942</c:v>
                </c:pt>
                <c:pt idx="2">
                  <c:v>11708</c:v>
                </c:pt>
                <c:pt idx="3">
                  <c:v>30300</c:v>
                </c:pt>
                <c:pt idx="4">
                  <c:v>52857</c:v>
                </c:pt>
                <c:pt idx="5">
                  <c:v>22665</c:v>
                </c:pt>
                <c:pt idx="6">
                  <c:v>22629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8BF-4AEB-8E5E-7B659CEB24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512256"/>
        <c:axId val="200215360"/>
      </c:barChart>
      <c:catAx>
        <c:axId val="2125122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215360"/>
        <c:crosses val="autoZero"/>
        <c:auto val="1"/>
        <c:lblAlgn val="ctr"/>
        <c:lblOffset val="100"/>
        <c:noMultiLvlLbl val="0"/>
      </c:catAx>
      <c:valAx>
        <c:axId val="20021536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12512256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603928634650166E-2"/>
          <c:y val="3.8736283413410913E-2"/>
          <c:w val="0.86418626479359728"/>
          <c:h val="0.91302755074014796"/>
        </c:manualLayout>
      </c:layout>
      <c:barChart>
        <c:barDir val="col"/>
        <c:grouping val="clustered"/>
        <c:varyColors val="0"/>
        <c:ser>
          <c:idx val="1"/>
          <c:order val="3"/>
          <c:tx>
            <c:strRef>
              <c:f>'7. Liczba umów na miesiąc'!$A$46</c:f>
              <c:strCache>
                <c:ptCount val="1"/>
                <c:pt idx="0">
                  <c:v>2022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65000"/>
                    <a:shade val="51000"/>
                    <a:satMod val="130000"/>
                  </a:schemeClr>
                </a:gs>
                <a:gs pos="80000">
                  <a:schemeClr val="accent3">
                    <a:shade val="65000"/>
                    <a:shade val="93000"/>
                    <a:satMod val="130000"/>
                  </a:schemeClr>
                </a:gs>
                <a:gs pos="100000">
                  <a:schemeClr val="accent3">
                    <a:shade val="65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miesiąc'!$B$42:$M$42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miesiąc'!$B$46:$M$46</c:f>
              <c:numCache>
                <c:formatCode>#\ ##0.0</c:formatCode>
                <c:ptCount val="12"/>
                <c:pt idx="0">
                  <c:v>2.4439719232328172</c:v>
                </c:pt>
                <c:pt idx="1">
                  <c:v>2.457654683146564</c:v>
                </c:pt>
                <c:pt idx="2">
                  <c:v>2.8159514242609824</c:v>
                </c:pt>
                <c:pt idx="3">
                  <c:v>3.1095990114930854</c:v>
                </c:pt>
                <c:pt idx="4">
                  <c:v>3.1345989601282609</c:v>
                </c:pt>
                <c:pt idx="5">
                  <c:v>3.023120874572212</c:v>
                </c:pt>
                <c:pt idx="6">
                  <c:v>2.5088765497832206</c:v>
                </c:pt>
                <c:pt idx="7">
                  <c:v>2.5936168534006629</c:v>
                </c:pt>
                <c:pt idx="8">
                  <c:v>3.1489271276568833</c:v>
                </c:pt>
                <c:pt idx="9">
                  <c:v>3.5632023064482103</c:v>
                </c:pt>
                <c:pt idx="10">
                  <c:v>3.1940417262774559</c:v>
                </c:pt>
                <c:pt idx="11">
                  <c:v>2.8414347252467773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515-47E6-9452-5C2F76488782}"/>
            </c:ext>
          </c:extLst>
        </c:ser>
        <c:ser>
          <c:idx val="2"/>
          <c:order val="4"/>
          <c:tx>
            <c:strRef>
              <c:f>'7. Liczba umów na miesiąc'!$A$47</c:f>
              <c:strCache>
                <c:ptCount val="1"/>
                <c:pt idx="0">
                  <c:v>2023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90000"/>
                    <a:shade val="51000"/>
                    <a:satMod val="130000"/>
                  </a:schemeClr>
                </a:gs>
                <a:gs pos="80000">
                  <a:schemeClr val="accent3">
                    <a:shade val="90000"/>
                    <a:shade val="93000"/>
                    <a:satMod val="130000"/>
                  </a:schemeClr>
                </a:gs>
                <a:gs pos="100000">
                  <a:schemeClr val="accent3">
                    <a:shade val="9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miesiąc'!$B$42:$M$42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miesiąc'!$B$47:$M$47</c:f>
              <c:numCache>
                <c:formatCode>#\ ##0.0</c:formatCode>
                <c:ptCount val="12"/>
                <c:pt idx="0">
                  <c:v>2.615903217779139</c:v>
                </c:pt>
                <c:pt idx="1">
                  <c:v>2.6818356850125147</c:v>
                </c:pt>
                <c:pt idx="2">
                  <c:v>2.87231621556082</c:v>
                </c:pt>
                <c:pt idx="3">
                  <c:v>2.9465344743881428</c:v>
                </c:pt>
                <c:pt idx="4">
                  <c:v>3.2171880529698855</c:v>
                </c:pt>
                <c:pt idx="5">
                  <c:v>3.0501928211213292</c:v>
                </c:pt>
                <c:pt idx="6">
                  <c:v>2.5921264088119238</c:v>
                </c:pt>
                <c:pt idx="7">
                  <c:v>2.64990809575901</c:v>
                </c:pt>
                <c:pt idx="8">
                  <c:v>3.0502085835972479</c:v>
                </c:pt>
                <c:pt idx="9">
                  <c:v>3.3350990941824805</c:v>
                </c:pt>
                <c:pt idx="10">
                  <c:v>3.0442906365230007</c:v>
                </c:pt>
                <c:pt idx="11">
                  <c:v>2.8641061206947076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515-47E6-9452-5C2F76488782}"/>
            </c:ext>
          </c:extLst>
        </c:ser>
        <c:ser>
          <c:idx val="3"/>
          <c:order val="5"/>
          <c:tx>
            <c:strRef>
              <c:f>'7. Liczba umów na miesiąc'!$A$48</c:f>
              <c:strCache>
                <c:ptCount val="1"/>
                <c:pt idx="0">
                  <c:v>2024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90000"/>
                    <a:shade val="51000"/>
                    <a:satMod val="130000"/>
                  </a:schemeClr>
                </a:gs>
                <a:gs pos="80000">
                  <a:schemeClr val="accent3">
                    <a:tint val="90000"/>
                    <a:shade val="93000"/>
                    <a:satMod val="130000"/>
                  </a:schemeClr>
                </a:gs>
                <a:gs pos="100000">
                  <a:schemeClr val="accent3">
                    <a:tint val="9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miesiąc'!$B$42:$M$42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miesiąc'!$B$48:$M$48</c:f>
              <c:numCache>
                <c:formatCode>#\ ##0.0</c:formatCode>
                <c:ptCount val="12"/>
                <c:pt idx="0">
                  <c:v>2.6611776640562406</c:v>
                </c:pt>
                <c:pt idx="1">
                  <c:v>2.7183376072154921</c:v>
                </c:pt>
                <c:pt idx="2">
                  <c:v>2.8327057748509219</c:v>
                </c:pt>
                <c:pt idx="3">
                  <c:v>2.8924136186493601</c:v>
                </c:pt>
                <c:pt idx="4">
                  <c:v>3.1516508966799224</c:v>
                </c:pt>
                <c:pt idx="5">
                  <c:v>3.0155086270068616</c:v>
                </c:pt>
                <c:pt idx="6">
                  <c:v>2.610702602118911</c:v>
                </c:pt>
                <c:pt idx="7">
                  <c:v>2.6705665485365242</c:v>
                </c:pt>
                <c:pt idx="8">
                  <c:v>3.0030322144284769</c:v>
                </c:pt>
                <c:pt idx="9">
                  <c:v>3.3024304863188214</c:v>
                </c:pt>
                <c:pt idx="10">
                  <c:v>2.9210206440299697</c:v>
                </c:pt>
                <c:pt idx="11">
                  <c:v>2.8621417544449228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515-47E6-9452-5C2F76488782}"/>
            </c:ext>
          </c:extLst>
        </c:ser>
        <c:ser>
          <c:idx val="6"/>
          <c:order val="6"/>
          <c:tx>
            <c:strRef>
              <c:f>'7. Liczba umów na miesiąc'!$A$49</c:f>
              <c:strCache>
                <c:ptCount val="1"/>
                <c:pt idx="0">
                  <c:v>2025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48000"/>
                    <a:shade val="51000"/>
                    <a:satMod val="130000"/>
                  </a:schemeClr>
                </a:gs>
                <a:gs pos="80000">
                  <a:schemeClr val="accent3">
                    <a:tint val="48000"/>
                    <a:shade val="93000"/>
                    <a:satMod val="130000"/>
                  </a:schemeClr>
                </a:gs>
                <a:gs pos="100000">
                  <a:schemeClr val="accent3">
                    <a:tint val="48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miesiąc'!$B$42:$M$42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miesiąc'!$B$49:$M$49</c:f>
              <c:numCache>
                <c:formatCode>#\ ##0.0</c:formatCode>
                <c:ptCount val="12"/>
                <c:pt idx="0">
                  <c:v>2.6115631174344065</c:v>
                </c:pt>
                <c:pt idx="1">
                  <c:v>2.7145714368532423</c:v>
                </c:pt>
                <c:pt idx="2">
                  <c:v>2.7929232546580511</c:v>
                </c:pt>
                <c:pt idx="3">
                  <c:v>2.8769882946017682</c:v>
                </c:pt>
                <c:pt idx="4">
                  <c:v>3.1172876299061314</c:v>
                </c:pt>
                <c:pt idx="5">
                  <c:v>2.9868054397789794</c:v>
                </c:pt>
                <c:pt idx="6">
                  <c:v>2.6497968834179759</c:v>
                </c:pt>
                <c:pt idx="7">
                  <c:v>2.6477819237147595</c:v>
                </c:pt>
                <c:pt idx="8">
                  <c:v>2.9192521592656622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5C8-403D-A4F9-5429EEBC03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00339456"/>
        <c:axId val="201064448"/>
        <c:extLst>
          <c:ext xmlns:c15="http://schemas.microsoft.com/office/drawing/2012/chart" uri="{02D57815-91ED-43cb-92C2-25804820EDAC}">
            <c15:filteredBarSeries>
              <c15:ser>
                <c:idx val="4"/>
                <c:order val="0"/>
                <c:tx>
                  <c:strRef>
                    <c:extLst>
                      <c:ext uri="{02D57815-91ED-43cb-92C2-25804820EDAC}">
                        <c15:formulaRef>
                          <c15:sqref>'7. Liczba umów na miesiąc'!$A$43</c15:sqref>
                        </c15:formulaRef>
                      </c:ext>
                    </c:extLst>
                    <c:strCache>
                      <c:ptCount val="1"/>
                      <c:pt idx="0">
                        <c:v>2019</c:v>
                      </c:pt>
                    </c:strCache>
                  </c:strRef>
                </c:tx>
                <c:spPr>
                  <a:solidFill>
                    <a:srgbClr val="D1DEBE"/>
                  </a:soli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</c:spPr>
                <c:invertIfNegative val="0"/>
                <c:dLbls>
                  <c:numFmt formatCode="#,##0.0" sourceLinked="0"/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shade val="95000"/>
                                <a:satMod val="105000"/>
                              </a:schemeClr>
                            </a:solidFill>
                            <a:prstDash val="solid"/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'7. Liczba umów na miesiąc'!$B$42:$M$42</c15:sqref>
                        </c15:formulaRef>
                      </c:ext>
                    </c:extLst>
                    <c:strCache>
                      <c:ptCount val="12"/>
                      <c:pt idx="0">
                        <c:v>Styczeń</c:v>
                      </c:pt>
                      <c:pt idx="1">
                        <c:v>Luty</c:v>
                      </c:pt>
                      <c:pt idx="2">
                        <c:v>Marzec</c:v>
                      </c:pt>
                      <c:pt idx="3">
                        <c:v>Kwiecień</c:v>
                      </c:pt>
                      <c:pt idx="4">
                        <c:v>Maj</c:v>
                      </c:pt>
                      <c:pt idx="5">
                        <c:v>Czerwiec</c:v>
                      </c:pt>
                      <c:pt idx="6">
                        <c:v>Lipiec</c:v>
                      </c:pt>
                      <c:pt idx="7">
                        <c:v>Sierpień</c:v>
                      </c:pt>
                      <c:pt idx="8">
                        <c:v>Wrzesień</c:v>
                      </c:pt>
                      <c:pt idx="9">
                        <c:v>Październik</c:v>
                      </c:pt>
                      <c:pt idx="10">
                        <c:v>Listopad</c:v>
                      </c:pt>
                      <c:pt idx="11">
                        <c:v>Grudzień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'7. Liczba umów na miesiąc'!$B$43:$M$43</c15:sqref>
                        </c15:formulaRef>
                      </c:ext>
                    </c:extLst>
                    <c:numCache>
                      <c:formatCode>#\ ##0.0</c:formatCode>
                      <c:ptCount val="12"/>
                      <c:pt idx="0">
                        <c:v>2.8802489889709877</c:v>
                      </c:pt>
                      <c:pt idx="1">
                        <c:v>3.0191270489833197</c:v>
                      </c:pt>
                      <c:pt idx="2">
                        <c:v>3.1386956924420373</c:v>
                      </c:pt>
                      <c:pt idx="3">
                        <c:v>3.0148772217200444</c:v>
                      </c:pt>
                      <c:pt idx="4">
                        <c:v>2.9119092231765391</c:v>
                      </c:pt>
                      <c:pt idx="5">
                        <c:v>2.9755174499131893</c:v>
                      </c:pt>
                      <c:pt idx="6">
                        <c:v>2.5150407130606447</c:v>
                      </c:pt>
                      <c:pt idx="7">
                        <c:v>2.6596365373545776</c:v>
                      </c:pt>
                      <c:pt idx="8">
                        <c:v>3.0922542523734178</c:v>
                      </c:pt>
                      <c:pt idx="9">
                        <c:v>3.45389504304495</c:v>
                      </c:pt>
                      <c:pt idx="10">
                        <c:v>3.1427538145371465</c:v>
                      </c:pt>
                      <c:pt idx="11">
                        <c:v>2.966327388178168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A-1517-4ADE-81BC-02BF73EC53F6}"/>
                  </c:ext>
                </c:extLst>
              </c15:ser>
            </c15:filteredBarSeries>
            <c15:filteredBarSeries>
              <c15:ser>
                <c:idx val="5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'7. Liczba umów na miesiąc'!$A$44</c15:sqref>
                        </c15:formulaRef>
                      </c:ext>
                    </c:extLst>
                    <c:strCache>
                      <c:ptCount val="1"/>
                      <c:pt idx="0">
                        <c:v>2020</c:v>
                      </c:pt>
                    </c:strCache>
                  </c:strRef>
                </c:tx>
                <c:spPr>
                  <a:solidFill>
                    <a:srgbClr val="66A428"/>
                  </a:soli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</c:spPr>
                <c:invertIfNegative val="0"/>
                <c:dLbls>
                  <c:numFmt formatCode="#,##0.0" sourceLinked="0"/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shade val="95000"/>
                                <a:satMod val="105000"/>
                              </a:schemeClr>
                            </a:solidFill>
                            <a:prstDash val="solid"/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'7. Liczba umów na miesiąc'!$B$42:$M$42</c15:sqref>
                        </c15:formulaRef>
                      </c:ext>
                    </c:extLst>
                    <c:strCache>
                      <c:ptCount val="12"/>
                      <c:pt idx="0">
                        <c:v>Styczeń</c:v>
                      </c:pt>
                      <c:pt idx="1">
                        <c:v>Luty</c:v>
                      </c:pt>
                      <c:pt idx="2">
                        <c:v>Marzec</c:v>
                      </c:pt>
                      <c:pt idx="3">
                        <c:v>Kwiecień</c:v>
                      </c:pt>
                      <c:pt idx="4">
                        <c:v>Maj</c:v>
                      </c:pt>
                      <c:pt idx="5">
                        <c:v>Czerwiec</c:v>
                      </c:pt>
                      <c:pt idx="6">
                        <c:v>Lipiec</c:v>
                      </c:pt>
                      <c:pt idx="7">
                        <c:v>Sierpień</c:v>
                      </c:pt>
                      <c:pt idx="8">
                        <c:v>Wrzesień</c:v>
                      </c:pt>
                      <c:pt idx="9">
                        <c:v>Październik</c:v>
                      </c:pt>
                      <c:pt idx="10">
                        <c:v>Listopad</c:v>
                      </c:pt>
                      <c:pt idx="11">
                        <c:v>Grudzień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'7. Liczba umów na miesiąc'!$B$44:$M$44</c15:sqref>
                        </c15:formulaRef>
                      </c:ext>
                    </c:extLst>
                    <c:numCache>
                      <c:formatCode>#\ ##0.0</c:formatCode>
                      <c:ptCount val="12"/>
                      <c:pt idx="0">
                        <c:v>2.723605344426538</c:v>
                      </c:pt>
                      <c:pt idx="1">
                        <c:v>2.8571777784863266</c:v>
                      </c:pt>
                      <c:pt idx="2">
                        <c:v>2.6548353809310568</c:v>
                      </c:pt>
                      <c:pt idx="3">
                        <c:v>2.2648654077942947</c:v>
                      </c:pt>
                      <c:pt idx="4">
                        <c:v>2.573313953488372</c:v>
                      </c:pt>
                      <c:pt idx="5">
                        <c:v>2.2129688558582603</c:v>
                      </c:pt>
                      <c:pt idx="6">
                        <c:v>2.3911539663771899</c:v>
                      </c:pt>
                      <c:pt idx="7">
                        <c:v>2.5031591506901321</c:v>
                      </c:pt>
                      <c:pt idx="8">
                        <c:v>2.6797616746449564</c:v>
                      </c:pt>
                      <c:pt idx="9">
                        <c:v>2.6583392945578606</c:v>
                      </c:pt>
                      <c:pt idx="10">
                        <c:v>2.4406772359124589</c:v>
                      </c:pt>
                      <c:pt idx="11">
                        <c:v>2.2473349333035664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1517-4ADE-81BC-02BF73EC53F6}"/>
                  </c:ext>
                </c:extLst>
              </c15:ser>
            </c15:filteredBarSeries>
            <c15:filteredBarSeries>
              <c15:ser>
                <c:idx val="0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'7. Liczba umów na miesiąc'!$A$45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418B37"/>
                  </a:soli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</c:spPr>
                <c:invertIfNegative val="0"/>
                <c:dLbls>
                  <c:numFmt formatCode="#,##0.0" sourceLinked="0"/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shade val="95000"/>
                                <a:satMod val="105000"/>
                              </a:schemeClr>
                            </a:solidFill>
                            <a:prstDash val="solid"/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'7. Liczba umów na miesiąc'!$B$42:$M$42</c15:sqref>
                        </c15:formulaRef>
                      </c:ext>
                    </c:extLst>
                    <c:strCache>
                      <c:ptCount val="12"/>
                      <c:pt idx="0">
                        <c:v>Styczeń</c:v>
                      </c:pt>
                      <c:pt idx="1">
                        <c:v>Luty</c:v>
                      </c:pt>
                      <c:pt idx="2">
                        <c:v>Marzec</c:v>
                      </c:pt>
                      <c:pt idx="3">
                        <c:v>Kwiecień</c:v>
                      </c:pt>
                      <c:pt idx="4">
                        <c:v>Maj</c:v>
                      </c:pt>
                      <c:pt idx="5">
                        <c:v>Czerwiec</c:v>
                      </c:pt>
                      <c:pt idx="6">
                        <c:v>Lipiec</c:v>
                      </c:pt>
                      <c:pt idx="7">
                        <c:v>Sierpień</c:v>
                      </c:pt>
                      <c:pt idx="8">
                        <c:v>Wrzesień</c:v>
                      </c:pt>
                      <c:pt idx="9">
                        <c:v>Październik</c:v>
                      </c:pt>
                      <c:pt idx="10">
                        <c:v>Listopad</c:v>
                      </c:pt>
                      <c:pt idx="11">
                        <c:v>Grudzień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'7. Liczba umów na miesiąc'!$B$45:$M$45</c15:sqref>
                        </c15:formulaRef>
                      </c:ext>
                    </c:extLst>
                    <c:numCache>
                      <c:formatCode>#\ ##0.0</c:formatCode>
                      <c:ptCount val="12"/>
                      <c:pt idx="0">
                        <c:v>2.0787755751930579</c:v>
                      </c:pt>
                      <c:pt idx="1">
                        <c:v>2.0468411262010995</c:v>
                      </c:pt>
                      <c:pt idx="2">
                        <c:v>1.9420414895641693</c:v>
                      </c:pt>
                      <c:pt idx="3">
                        <c:v>2.0585851744593398</c:v>
                      </c:pt>
                      <c:pt idx="4">
                        <c:v>2.3459852514782766</c:v>
                      </c:pt>
                      <c:pt idx="5">
                        <c:v>2.5714031235759558</c:v>
                      </c:pt>
                      <c:pt idx="6">
                        <c:v>2.4880636111988408</c:v>
                      </c:pt>
                      <c:pt idx="7">
                        <c:v>2.5764923683342933</c:v>
                      </c:pt>
                      <c:pt idx="8">
                        <c:v>3.1954871192220842</c:v>
                      </c:pt>
                      <c:pt idx="9">
                        <c:v>3.7888929871546098</c:v>
                      </c:pt>
                      <c:pt idx="10">
                        <c:v>3.1980086086189909</c:v>
                      </c:pt>
                      <c:pt idx="11">
                        <c:v>2.7351771355391645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792A-4361-B772-CC9B45972EF4}"/>
                  </c:ext>
                </c:extLst>
              </c15:ser>
            </c15:filteredBarSeries>
          </c:ext>
        </c:extLst>
      </c:barChart>
      <c:catAx>
        <c:axId val="2003394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1064448"/>
        <c:crosses val="autoZero"/>
        <c:auto val="1"/>
        <c:lblAlgn val="ctr"/>
        <c:lblOffset val="100"/>
        <c:noMultiLvlLbl val="0"/>
      </c:catAx>
      <c:valAx>
        <c:axId val="201064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#,##0.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339456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3"/>
          <c:order val="1"/>
          <c:tx>
            <c:strRef>
              <c:f>'7. Liczba umów na miesiąc'!$B$11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miesiąc'!$C$11:$N$11</c:f>
              <c:numCache>
                <c:formatCode>_-* #\ ##0\ _z_ł_-;\-* #\ ##0\ _z_ł_-;_-* "-"??\ _z_ł_-;_-@_-</c:formatCode>
                <c:ptCount val="12"/>
                <c:pt idx="0">
                  <c:v>155431</c:v>
                </c:pt>
                <c:pt idx="1">
                  <c:v>162946</c:v>
                </c:pt>
                <c:pt idx="2">
                  <c:v>133894</c:v>
                </c:pt>
                <c:pt idx="3">
                  <c:v>177237</c:v>
                </c:pt>
                <c:pt idx="4">
                  <c:v>266956</c:v>
                </c:pt>
                <c:pt idx="5">
                  <c:v>270578</c:v>
                </c:pt>
                <c:pt idx="6">
                  <c:v>262940</c:v>
                </c:pt>
                <c:pt idx="7">
                  <c:v>253480</c:v>
                </c:pt>
                <c:pt idx="8">
                  <c:v>197647</c:v>
                </c:pt>
                <c:pt idx="9">
                  <c:v>142210</c:v>
                </c:pt>
                <c:pt idx="10">
                  <c:v>130709</c:v>
                </c:pt>
                <c:pt idx="11">
                  <c:v>125822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83E-4853-AB9A-BF98C075662B}"/>
            </c:ext>
          </c:extLst>
        </c:ser>
        <c:ser>
          <c:idx val="4"/>
          <c:order val="2"/>
          <c:tx>
            <c:strRef>
              <c:f>'7. Liczba umów na miesiąc'!$B$12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miesiąc'!$C$12:$N$12</c:f>
              <c:numCache>
                <c:formatCode>_-* #\ ##0\ _z_ł_-;\-* #\ ##0\ _z_ł_-;_-* "-"??\ _z_ł_-;_-@_-</c:formatCode>
                <c:ptCount val="12"/>
                <c:pt idx="0">
                  <c:v>261205</c:v>
                </c:pt>
                <c:pt idx="1">
                  <c:v>218142</c:v>
                </c:pt>
                <c:pt idx="2">
                  <c:v>268045</c:v>
                </c:pt>
                <c:pt idx="3">
                  <c:v>210098</c:v>
                </c:pt>
                <c:pt idx="4">
                  <c:v>243006</c:v>
                </c:pt>
                <c:pt idx="5">
                  <c:v>269680</c:v>
                </c:pt>
                <c:pt idx="6">
                  <c:v>285613</c:v>
                </c:pt>
                <c:pt idx="7">
                  <c:v>268758</c:v>
                </c:pt>
                <c:pt idx="8">
                  <c:v>228925</c:v>
                </c:pt>
                <c:pt idx="9">
                  <c:v>168577</c:v>
                </c:pt>
                <c:pt idx="10">
                  <c:v>165430</c:v>
                </c:pt>
                <c:pt idx="11">
                  <c:v>153561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83E-4853-AB9A-BF98C075662B}"/>
            </c:ext>
          </c:extLst>
        </c:ser>
        <c:ser>
          <c:idx val="1"/>
          <c:order val="3"/>
          <c:tx>
            <c:strRef>
              <c:f>'7. Liczba umów na miesiąc'!$B$13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3">
                <a:shade val="76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'7. Liczba umów na miesiąc'!$C$13:$N$13</c:f>
              <c:numCache>
                <c:formatCode>_-* #\ ##0\ _z_ł_-;\-* #\ ##0\ _z_ł_-;_-* "-"??\ _z_ł_-;_-@_-</c:formatCode>
                <c:ptCount val="12"/>
                <c:pt idx="0">
                  <c:v>309528</c:v>
                </c:pt>
                <c:pt idx="1">
                  <c:v>282725</c:v>
                </c:pt>
                <c:pt idx="2">
                  <c:v>253894</c:v>
                </c:pt>
                <c:pt idx="3">
                  <c:v>253006</c:v>
                </c:pt>
                <c:pt idx="4">
                  <c:v>262524</c:v>
                </c:pt>
                <c:pt idx="5">
                  <c:v>300220</c:v>
                </c:pt>
                <c:pt idx="6">
                  <c:v>333190</c:v>
                </c:pt>
                <c:pt idx="7">
                  <c:v>294026</c:v>
                </c:pt>
                <c:pt idx="8">
                  <c:v>263174</c:v>
                </c:pt>
                <c:pt idx="9">
                  <c:v>225675</c:v>
                </c:pt>
                <c:pt idx="10">
                  <c:v>200736</c:v>
                </c:pt>
                <c:pt idx="11">
                  <c:v>190442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697-4CFA-96C7-F1BD6B5FA45F}"/>
            </c:ext>
          </c:extLst>
        </c:ser>
        <c:ser>
          <c:idx val="0"/>
          <c:order val="4"/>
          <c:tx>
            <c:strRef>
              <c:f>'7. Liczba umów na miesiąc'!$B$14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chemeClr val="accent3">
                <a:shade val="53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'7. Liczba umów na miesiąc'!$C$14:$N$14</c:f>
              <c:numCache>
                <c:formatCode>_-* #\ ##0\ _z_ł_-;\-* #\ ##0\ _z_ł_-;_-* "-"??\ _z_ł_-;_-@_-</c:formatCode>
                <c:ptCount val="12"/>
                <c:pt idx="0">
                  <c:v>347709</c:v>
                </c:pt>
                <c:pt idx="1">
                  <c:v>275992</c:v>
                </c:pt>
                <c:pt idx="2">
                  <c:v>297764</c:v>
                </c:pt>
                <c:pt idx="3">
                  <c:v>261845</c:v>
                </c:pt>
                <c:pt idx="4">
                  <c:v>300313</c:v>
                </c:pt>
                <c:pt idx="5">
                  <c:v>335896</c:v>
                </c:pt>
                <c:pt idx="6">
                  <c:v>391647</c:v>
                </c:pt>
                <c:pt idx="7">
                  <c:v>337680</c:v>
                </c:pt>
                <c:pt idx="8">
                  <c:v>293271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697-4CFA-96C7-F1BD6B5FA4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29009135"/>
        <c:axId val="1829010095"/>
        <c:extLst>
          <c:ext xmlns:c15="http://schemas.microsoft.com/office/drawing/2012/chart" uri="{02D57815-91ED-43cb-92C2-25804820EDAC}">
            <c15:filteredBarSeries>
              <c15:ser>
                <c:idx val="2"/>
                <c:order val="0"/>
                <c:tx>
                  <c:strRef>
                    <c:extLst>
                      <c:ext uri="{02D57815-91ED-43cb-92C2-25804820EDAC}">
                        <c15:formulaRef>
                          <c15:sqref>'7. Liczba umów na miesiąc'!$B$10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D1DEBE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'7. Liczba umów na miesiąc'!$C$6:$N$7</c15:sqref>
                        </c15:formulaRef>
                      </c:ext>
                    </c:extLst>
                    <c:strCache>
                      <c:ptCount val="12"/>
                      <c:pt idx="0">
                        <c:v>Styczeń</c:v>
                      </c:pt>
                      <c:pt idx="1">
                        <c:v>Luty</c:v>
                      </c:pt>
                      <c:pt idx="2">
                        <c:v>Marzec</c:v>
                      </c:pt>
                      <c:pt idx="3">
                        <c:v>Kwiecień</c:v>
                      </c:pt>
                      <c:pt idx="4">
                        <c:v>Maj</c:v>
                      </c:pt>
                      <c:pt idx="5">
                        <c:v>Czerwiec</c:v>
                      </c:pt>
                      <c:pt idx="6">
                        <c:v>Lipiec</c:v>
                      </c:pt>
                      <c:pt idx="7">
                        <c:v>Sierpień</c:v>
                      </c:pt>
                      <c:pt idx="8">
                        <c:v>Wrzesień</c:v>
                      </c:pt>
                      <c:pt idx="9">
                        <c:v>Październik</c:v>
                      </c:pt>
                      <c:pt idx="10">
                        <c:v>Listopad</c:v>
                      </c:pt>
                      <c:pt idx="11">
                        <c:v>Grudzień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'7. Liczba umów na miesiąc'!$C$10:$N$10</c15:sqref>
                        </c15:formulaRef>
                      </c:ext>
                    </c:extLst>
                    <c:numCache>
                      <c:formatCode>_-* #\ ##0\ _z_ł_-;\-* #\ ##0\ _z_ł_-;_-* "-"??\ _z_ł_-;_-@_-</c:formatCode>
                      <c:ptCount val="12"/>
                      <c:pt idx="0">
                        <c:v>50244</c:v>
                      </c:pt>
                      <c:pt idx="1">
                        <c:v>71497</c:v>
                      </c:pt>
                      <c:pt idx="2">
                        <c:v>78815</c:v>
                      </c:pt>
                      <c:pt idx="3">
                        <c:v>85636</c:v>
                      </c:pt>
                      <c:pt idx="4">
                        <c:v>175204</c:v>
                      </c:pt>
                      <c:pt idx="5">
                        <c:v>241390</c:v>
                      </c:pt>
                      <c:pt idx="6">
                        <c:v>269135</c:v>
                      </c:pt>
                      <c:pt idx="7">
                        <c:v>276021</c:v>
                      </c:pt>
                      <c:pt idx="8">
                        <c:v>173592</c:v>
                      </c:pt>
                      <c:pt idx="9">
                        <c:v>124714</c:v>
                      </c:pt>
                      <c:pt idx="10">
                        <c:v>96415</c:v>
                      </c:pt>
                      <c:pt idx="11">
                        <c:v>81209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183E-4853-AB9A-BF98C075662B}"/>
                  </c:ext>
                </c:extLst>
              </c15:ser>
            </c15:filteredBarSeries>
          </c:ext>
        </c:extLst>
      </c:barChart>
      <c:catAx>
        <c:axId val="182900913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829010095"/>
        <c:crosses val="autoZero"/>
        <c:auto val="1"/>
        <c:lblAlgn val="ctr"/>
        <c:lblOffset val="100"/>
        <c:noMultiLvlLbl val="0"/>
      </c:catAx>
      <c:valAx>
        <c:axId val="18290100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829009135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2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3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4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colors5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colors8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colors9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10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style1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119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1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 mods="ignoreCSTransforms">
      <cs:styleClr val="0">
        <a:shade val="25000"/>
      </cs:styl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 mods="ignoreCSTransforms">
      <cs:styleClr val="0">
        <a:tint val="25000"/>
      </cs:styl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119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1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 mods="ignoreCSTransforms">
      <cs:styleClr val="0">
        <a:shade val="25000"/>
      </cs:styl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 mods="ignoreCSTransforms">
      <cs:styleClr val="0">
        <a:tint val="25000"/>
      </cs:styl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119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1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 mods="ignoreCSTransforms">
      <cs:styleClr val="0">
        <a:shade val="25000"/>
      </cs:styl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 mods="ignoreCSTransforms">
      <cs:styleClr val="0">
        <a:tint val="25000"/>
      </cs:styl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119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1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 mods="ignoreCSTransforms">
      <cs:styleClr val="0">
        <a:shade val="25000"/>
      </cs:styl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 mods="ignoreCSTransforms">
      <cs:styleClr val="0">
        <a:tint val="25000"/>
      </cs:styl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118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3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>
      <a:schemeClr val="dk1">
        <a:tint val="95000"/>
      </a:schem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>
      <a:schemeClr val="dk1">
        <a:tint val="5000"/>
      </a:schem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2053590</xdr:colOff>
      <xdr:row>3</xdr:row>
      <xdr:rowOff>342900</xdr:rowOff>
    </xdr:from>
    <xdr:to>
      <xdr:col>3</xdr:col>
      <xdr:colOff>4933950</xdr:colOff>
      <xdr:row>3</xdr:row>
      <xdr:rowOff>1828038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35C4DB3E-B0DD-48F8-BFDC-FFD0DD608E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83330" y="708660"/>
          <a:ext cx="2880360" cy="1485138"/>
        </a:xfrm>
        <a:prstGeom prst="rect">
          <a:avLst/>
        </a:prstGeom>
      </xdr:spPr>
    </xdr:pic>
    <xdr:clientData/>
  </xdr:twoCellAnchor>
  <xdr:twoCellAnchor editAs="oneCell">
    <xdr:from>
      <xdr:col>3</xdr:col>
      <xdr:colOff>5783085</xdr:colOff>
      <xdr:row>3</xdr:row>
      <xdr:rowOff>310515</xdr:rowOff>
    </xdr:from>
    <xdr:to>
      <xdr:col>3</xdr:col>
      <xdr:colOff>8998725</xdr:colOff>
      <xdr:row>3</xdr:row>
      <xdr:rowOff>1795653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C4FFC452-C5D3-4D2D-94D2-847BB27E21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59485" y="691515"/>
          <a:ext cx="3215640" cy="14851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38099</xdr:colOff>
      <xdr:row>17</xdr:row>
      <xdr:rowOff>91201</xdr:rowOff>
    </xdr:from>
    <xdr:to>
      <xdr:col>7</xdr:col>
      <xdr:colOff>475127</xdr:colOff>
      <xdr:row>41</xdr:row>
      <xdr:rowOff>138951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8A9473C7-0A34-4870-A63D-4F756824C46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547966</xdr:colOff>
      <xdr:row>14</xdr:row>
      <xdr:rowOff>33618</xdr:rowOff>
    </xdr:from>
    <xdr:to>
      <xdr:col>11</xdr:col>
      <xdr:colOff>115420</xdr:colOff>
      <xdr:row>34</xdr:row>
      <xdr:rowOff>0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AE7C5626-9C8D-BA38-4779-2DC15E7E8B3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851647</xdr:colOff>
      <xdr:row>14</xdr:row>
      <xdr:rowOff>56030</xdr:rowOff>
    </xdr:from>
    <xdr:to>
      <xdr:col>22</xdr:col>
      <xdr:colOff>112060</xdr:colOff>
      <xdr:row>34</xdr:row>
      <xdr:rowOff>94132</xdr:rowOff>
    </xdr:to>
    <xdr:graphicFrame macro="">
      <xdr:nvGraphicFramePr>
        <xdr:cNvPr id="5" name="Wykres 4">
          <a:extLst>
            <a:ext uri="{FF2B5EF4-FFF2-40B4-BE49-F238E27FC236}">
              <a16:creationId xmlns:a16="http://schemas.microsoft.com/office/drawing/2014/main" id="{7F38DB83-366E-ACFC-E179-9A9338092FD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410319</xdr:colOff>
      <xdr:row>23</xdr:row>
      <xdr:rowOff>22340</xdr:rowOff>
    </xdr:from>
    <xdr:to>
      <xdr:col>17</xdr:col>
      <xdr:colOff>907675</xdr:colOff>
      <xdr:row>43</xdr:row>
      <xdr:rowOff>178974</xdr:rowOff>
    </xdr:to>
    <xdr:graphicFrame macro="">
      <xdr:nvGraphicFramePr>
        <xdr:cNvPr id="5" name="Wykres 4">
          <a:extLst>
            <a:ext uri="{FF2B5EF4-FFF2-40B4-BE49-F238E27FC236}">
              <a16:creationId xmlns:a16="http://schemas.microsoft.com/office/drawing/2014/main" id="{25B73BE5-818C-4F9B-AF5D-D577F7C67EF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414068</xdr:colOff>
      <xdr:row>22</xdr:row>
      <xdr:rowOff>129210</xdr:rowOff>
    </xdr:from>
    <xdr:to>
      <xdr:col>19</xdr:col>
      <xdr:colOff>356350</xdr:colOff>
      <xdr:row>42</xdr:row>
      <xdr:rowOff>121344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476249</xdr:colOff>
      <xdr:row>55</xdr:row>
      <xdr:rowOff>180975</xdr:rowOff>
    </xdr:from>
    <xdr:to>
      <xdr:col>14</xdr:col>
      <xdr:colOff>276225</xdr:colOff>
      <xdr:row>74</xdr:row>
      <xdr:rowOff>104775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91398B91-24AA-44E7-9D57-45AC73E222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547701</xdr:colOff>
      <xdr:row>20</xdr:row>
      <xdr:rowOff>145435</xdr:rowOff>
    </xdr:from>
    <xdr:to>
      <xdr:col>16</xdr:col>
      <xdr:colOff>204622</xdr:colOff>
      <xdr:row>43</xdr:row>
      <xdr:rowOff>147245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315918DB-2C00-4B12-8FA9-15B64C2E87A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23258</xdr:colOff>
      <xdr:row>21</xdr:row>
      <xdr:rowOff>34358</xdr:rowOff>
    </xdr:from>
    <xdr:to>
      <xdr:col>15</xdr:col>
      <xdr:colOff>601322</xdr:colOff>
      <xdr:row>41</xdr:row>
      <xdr:rowOff>133202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381365</xdr:colOff>
      <xdr:row>19</xdr:row>
      <xdr:rowOff>28576</xdr:rowOff>
    </xdr:from>
    <xdr:to>
      <xdr:col>12</xdr:col>
      <xdr:colOff>799877</xdr:colOff>
      <xdr:row>47</xdr:row>
      <xdr:rowOff>183907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996B04A5-E2BF-4245-830E-C455AFDE302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359052</xdr:colOff>
      <xdr:row>18</xdr:row>
      <xdr:rowOff>173324</xdr:rowOff>
    </xdr:from>
    <xdr:to>
      <xdr:col>24</xdr:col>
      <xdr:colOff>492164</xdr:colOff>
      <xdr:row>47</xdr:row>
      <xdr:rowOff>169514</xdr:rowOff>
    </xdr:to>
    <xdr:graphicFrame macro="">
      <xdr:nvGraphicFramePr>
        <xdr:cNvPr id="4" name="Wykres 3">
          <a:extLst>
            <a:ext uri="{FF2B5EF4-FFF2-40B4-BE49-F238E27FC236}">
              <a16:creationId xmlns:a16="http://schemas.microsoft.com/office/drawing/2014/main" id="{E2B51E13-435B-0C01-A4E6-BB32B2EB8FD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1:D975"/>
  <sheetViews>
    <sheetView showGridLines="0" zoomScaleNormal="100" workbookViewId="0">
      <selection activeCell="D4" sqref="D4"/>
    </sheetView>
  </sheetViews>
  <sheetFormatPr defaultColWidth="9.140625" defaultRowHeight="15"/>
  <cols>
    <col min="1" max="1" width="5.7109375" style="98" customWidth="1"/>
    <col min="2" max="2" width="14.140625" style="98" customWidth="1"/>
    <col min="3" max="3" width="5.28515625" style="98" customWidth="1"/>
    <col min="4" max="4" width="150.85546875" style="126" customWidth="1"/>
    <col min="5" max="16384" width="9.140625" style="98"/>
  </cols>
  <sheetData>
    <row r="1" spans="4:4">
      <c r="D1" s="8"/>
    </row>
    <row r="2" spans="4:4" ht="31.15" hidden="1" customHeight="1">
      <c r="D2" s="8"/>
    </row>
    <row r="3" spans="4:4">
      <c r="D3" s="8"/>
    </row>
    <row r="4" spans="4:4" ht="345" customHeight="1">
      <c r="D4" s="97" t="s">
        <v>255</v>
      </c>
    </row>
    <row r="5" spans="4:4" ht="14.45" customHeight="1">
      <c r="D5" s="8"/>
    </row>
    <row r="6" spans="4:4" ht="14.45" customHeight="1">
      <c r="D6" s="8"/>
    </row>
    <row r="7" spans="4:4" ht="14.45" customHeight="1">
      <c r="D7" s="8"/>
    </row>
    <row r="8" spans="4:4" ht="14.45" customHeight="1">
      <c r="D8" s="8"/>
    </row>
    <row r="9" spans="4:4" ht="14.45" customHeight="1">
      <c r="D9" s="8"/>
    </row>
    <row r="10" spans="4:4" ht="14.45" customHeight="1">
      <c r="D10" s="8"/>
    </row>
    <row r="11" spans="4:4" ht="14.45" customHeight="1">
      <c r="D11" s="8"/>
    </row>
    <row r="12" spans="4:4" ht="14.45" customHeight="1">
      <c r="D12" s="8"/>
    </row>
    <row r="13" spans="4:4" ht="14.45" customHeight="1">
      <c r="D13" s="8"/>
    </row>
    <row r="14" spans="4:4" ht="14.45" customHeight="1"/>
    <row r="15" spans="4:4" ht="14.45" customHeight="1"/>
    <row r="16" spans="4:4" ht="14.45" customHeight="1"/>
    <row r="17" ht="14.45" customHeight="1"/>
    <row r="18" ht="14.45" customHeight="1"/>
    <row r="19" ht="14.45" customHeight="1"/>
    <row r="20" ht="14.45" customHeight="1"/>
    <row r="21" ht="14.45" customHeight="1"/>
    <row r="22" ht="14.45" customHeight="1"/>
    <row r="23" ht="14.45" customHeight="1"/>
    <row r="24" ht="14.45" customHeight="1"/>
    <row r="25" ht="14.45" customHeight="1"/>
    <row r="26" ht="14.45" customHeight="1"/>
    <row r="27" ht="14.45" customHeight="1"/>
    <row r="28" ht="14.45" customHeight="1"/>
    <row r="29" ht="14.45" customHeight="1"/>
    <row r="30" ht="14.45" customHeight="1"/>
    <row r="31" ht="14.45" customHeight="1"/>
    <row r="32" ht="14.45" customHeight="1"/>
    <row r="33" ht="14.45" customHeight="1"/>
    <row r="34" ht="14.45" customHeight="1"/>
    <row r="35" ht="14.45" customHeight="1"/>
    <row r="36" ht="14.45" customHeight="1"/>
    <row r="37" ht="14.45" customHeight="1"/>
    <row r="38" ht="14.45" customHeight="1"/>
    <row r="39" ht="14.45" customHeight="1"/>
    <row r="40" ht="14.45" customHeight="1"/>
    <row r="41" ht="14.45" customHeight="1"/>
    <row r="42" ht="14.45" customHeight="1"/>
    <row r="43" ht="14.45" customHeight="1"/>
    <row r="44" ht="14.45" customHeight="1"/>
    <row r="45" ht="14.45" customHeight="1"/>
    <row r="46" ht="14.45" customHeight="1"/>
    <row r="47" ht="14.45" customHeight="1"/>
    <row r="48" ht="14.45" customHeight="1"/>
    <row r="49" ht="14.45" customHeight="1"/>
    <row r="50" ht="14.45" customHeight="1"/>
    <row r="51" ht="14.45" customHeight="1"/>
    <row r="52" ht="14.45" customHeight="1"/>
    <row r="53" ht="14.45" customHeight="1"/>
    <row r="54" ht="14.45" customHeight="1"/>
    <row r="55" ht="14.45" customHeight="1"/>
    <row r="56" ht="14.45" customHeight="1"/>
    <row r="57" ht="14.45" customHeight="1"/>
    <row r="58" ht="14.45" customHeight="1"/>
    <row r="59" ht="14.45" customHeight="1"/>
    <row r="60" ht="14.45" customHeight="1"/>
    <row r="61" ht="14.45" customHeight="1"/>
    <row r="62" ht="14.45" customHeight="1"/>
    <row r="63" ht="14.45" customHeight="1"/>
    <row r="64" ht="14.45" customHeight="1"/>
    <row r="65" ht="14.45" customHeight="1"/>
    <row r="66" ht="14.45" customHeight="1"/>
    <row r="67" ht="14.45" customHeight="1"/>
    <row r="68" ht="14.45" customHeight="1"/>
    <row r="69" ht="14.45" customHeight="1"/>
    <row r="70" ht="14.45" customHeight="1"/>
    <row r="71" ht="14.45" customHeight="1"/>
    <row r="72" ht="14.45" customHeight="1"/>
    <row r="73" ht="14.45" customHeight="1"/>
    <row r="74" ht="14.45" customHeight="1"/>
    <row r="75" ht="14.45" customHeight="1"/>
    <row r="76" ht="14.45" customHeight="1"/>
    <row r="77" ht="14.45" customHeight="1"/>
    <row r="78" ht="14.45" customHeight="1"/>
    <row r="79" ht="14.45" customHeight="1"/>
    <row r="80" ht="14.45" customHeight="1"/>
    <row r="81" ht="14.45" customHeight="1"/>
    <row r="82" ht="14.45" customHeight="1"/>
    <row r="83" ht="14.45" customHeight="1"/>
    <row r="84" ht="14.45" customHeight="1"/>
    <row r="85" ht="14.45" customHeight="1"/>
    <row r="86" ht="14.45" customHeight="1"/>
    <row r="87" ht="14.45" customHeight="1"/>
    <row r="88" ht="14.45" customHeight="1"/>
    <row r="89" ht="14.45" customHeight="1"/>
    <row r="90" ht="14.45" customHeight="1"/>
    <row r="91" ht="14.45" customHeight="1"/>
    <row r="92" ht="14.45" customHeight="1"/>
    <row r="93" ht="14.45" customHeight="1"/>
    <row r="94" ht="14.45" customHeight="1"/>
    <row r="95" ht="14.45" customHeight="1"/>
    <row r="96" ht="14.45" customHeight="1"/>
    <row r="97" ht="14.45" customHeight="1"/>
    <row r="98" ht="14.45" customHeight="1"/>
    <row r="99" ht="14.45" customHeight="1"/>
    <row r="100" ht="14.45" customHeight="1"/>
    <row r="101" ht="14.45" customHeight="1"/>
    <row r="102" ht="14.45" customHeight="1"/>
    <row r="103" ht="14.45" customHeight="1"/>
    <row r="104" ht="14.45" customHeight="1"/>
    <row r="105" ht="14.45" customHeight="1"/>
    <row r="106" ht="14.45" customHeight="1"/>
    <row r="107" ht="14.45" customHeight="1"/>
    <row r="108" ht="14.45" customHeight="1"/>
    <row r="109" ht="14.45" customHeight="1"/>
    <row r="110" ht="14.45" customHeight="1"/>
    <row r="111" ht="14.45" customHeight="1"/>
    <row r="112" ht="14.45" customHeight="1"/>
    <row r="113" ht="14.45" customHeight="1"/>
    <row r="114" ht="14.45" customHeight="1"/>
    <row r="115" ht="14.45" customHeight="1"/>
    <row r="116" ht="14.45" customHeight="1"/>
    <row r="117" ht="14.45" customHeight="1"/>
    <row r="118" ht="14.45" customHeight="1"/>
    <row r="119" ht="14.45" customHeight="1"/>
    <row r="120" ht="14.45" customHeight="1"/>
    <row r="121" ht="14.45" customHeight="1"/>
    <row r="122" ht="14.45" customHeight="1"/>
    <row r="123" ht="14.45" customHeight="1"/>
    <row r="124" ht="14.45" customHeight="1"/>
    <row r="125" ht="14.45" customHeight="1"/>
    <row r="126" ht="14.45" customHeight="1"/>
    <row r="127" ht="14.45" customHeight="1"/>
    <row r="128" ht="14.45" customHeight="1"/>
    <row r="129" ht="14.45" customHeight="1"/>
    <row r="130" ht="14.45" customHeight="1"/>
    <row r="131" ht="14.45" customHeight="1"/>
    <row r="132" ht="14.45" customHeight="1"/>
    <row r="133" ht="14.45" customHeight="1"/>
    <row r="134" ht="14.45" customHeight="1"/>
    <row r="135" ht="14.45" customHeight="1"/>
    <row r="136" ht="14.45" customHeight="1"/>
    <row r="137" ht="14.45" customHeight="1"/>
    <row r="138" ht="14.45" customHeight="1"/>
    <row r="139" ht="14.45" customHeight="1"/>
    <row r="140" ht="14.45" customHeight="1"/>
    <row r="141" ht="14.45" customHeight="1"/>
    <row r="142" ht="14.45" customHeight="1"/>
    <row r="143" ht="14.45" customHeight="1"/>
    <row r="144" ht="14.45" customHeight="1"/>
    <row r="145" ht="14.45" customHeight="1"/>
    <row r="146" ht="14.45" customHeight="1"/>
    <row r="147" ht="14.45" customHeight="1"/>
    <row r="148" ht="14.45" customHeight="1"/>
    <row r="149" ht="14.45" customHeight="1"/>
    <row r="150" ht="14.45" customHeight="1"/>
    <row r="151" ht="14.45" customHeight="1"/>
    <row r="152" ht="14.45" customHeight="1"/>
    <row r="153" ht="14.45" customHeight="1"/>
    <row r="154" ht="14.45" customHeight="1"/>
    <row r="155" ht="14.45" customHeight="1"/>
    <row r="156" ht="14.45" customHeight="1"/>
    <row r="157" ht="14.45" customHeight="1"/>
    <row r="158" ht="14.45" customHeight="1"/>
    <row r="159" ht="14.45" customHeight="1"/>
    <row r="160" ht="14.45" customHeight="1"/>
    <row r="161" ht="14.45" customHeight="1"/>
    <row r="162" ht="14.45" customHeight="1"/>
    <row r="163" ht="14.45" customHeight="1"/>
    <row r="164" ht="14.45" customHeight="1"/>
    <row r="165" ht="14.45" customHeight="1"/>
    <row r="166" ht="14.45" customHeight="1"/>
    <row r="167" ht="14.45" customHeight="1"/>
    <row r="168" ht="14.45" customHeight="1"/>
    <row r="169" ht="14.45" customHeight="1"/>
    <row r="170" ht="14.45" customHeight="1"/>
    <row r="171" ht="14.45" customHeight="1"/>
    <row r="172" ht="14.45" customHeight="1"/>
    <row r="173" ht="14.45" customHeight="1"/>
    <row r="174" ht="14.45" customHeight="1"/>
    <row r="175" ht="14.45" customHeight="1"/>
    <row r="176" ht="14.45" customHeight="1"/>
    <row r="177" ht="14.45" customHeight="1"/>
    <row r="178" ht="14.45" customHeight="1"/>
    <row r="179" ht="14.45" customHeight="1"/>
    <row r="180" ht="14.45" customHeight="1"/>
    <row r="181" ht="14.45" customHeight="1"/>
    <row r="182" ht="14.45" customHeight="1"/>
    <row r="183" ht="14.45" customHeight="1"/>
    <row r="184" ht="14.45" customHeight="1"/>
    <row r="185" ht="14.45" customHeight="1"/>
    <row r="186" ht="14.45" customHeight="1"/>
    <row r="187" ht="14.45" customHeight="1"/>
    <row r="188" ht="14.45" customHeight="1"/>
    <row r="189" ht="14.45" customHeight="1"/>
    <row r="190" ht="14.45" customHeight="1"/>
    <row r="191" ht="14.45" customHeight="1"/>
    <row r="192" ht="14.45" customHeight="1"/>
    <row r="193" ht="14.45" customHeight="1"/>
    <row r="194" ht="14.45" customHeight="1"/>
    <row r="195" ht="14.45" customHeight="1"/>
    <row r="196" ht="14.45" customHeight="1"/>
    <row r="197" ht="14.45" customHeight="1"/>
    <row r="198" ht="14.45" customHeight="1"/>
    <row r="199" ht="14.45" customHeight="1"/>
    <row r="200" ht="14.45" customHeight="1"/>
    <row r="201" ht="14.45" customHeight="1"/>
    <row r="202" ht="14.45" customHeight="1"/>
    <row r="203" ht="14.45" customHeight="1"/>
    <row r="204" ht="14.45" customHeight="1"/>
    <row r="205" ht="14.45" customHeight="1"/>
    <row r="206" ht="14.45" customHeight="1"/>
    <row r="207" ht="14.45" customHeight="1"/>
    <row r="208" ht="14.45" customHeight="1"/>
    <row r="209" ht="14.45" customHeight="1"/>
    <row r="210" ht="14.45" customHeight="1"/>
    <row r="211" ht="14.45" customHeight="1"/>
    <row r="212" ht="14.45" customHeight="1"/>
    <row r="213" ht="14.45" customHeight="1"/>
    <row r="214" ht="14.45" customHeight="1"/>
    <row r="215" ht="14.45" customHeight="1"/>
    <row r="216" ht="14.45" customHeight="1"/>
    <row r="217" ht="14.45" customHeight="1"/>
    <row r="218" ht="14.45" customHeight="1"/>
    <row r="219" ht="14.45" customHeight="1"/>
    <row r="220" ht="14.45" customHeight="1"/>
    <row r="221" ht="14.45" customHeight="1"/>
    <row r="222" ht="14.45" customHeight="1"/>
    <row r="223" ht="14.45" customHeight="1"/>
    <row r="224" ht="14.45" customHeight="1"/>
    <row r="225" ht="14.45" customHeight="1"/>
    <row r="226" ht="14.45" customHeight="1"/>
    <row r="227" ht="14.45" customHeight="1"/>
    <row r="228" ht="14.45" customHeight="1"/>
    <row r="229" ht="14.45" customHeight="1"/>
    <row r="230" ht="14.45" customHeight="1"/>
    <row r="231" ht="14.45" customHeight="1"/>
    <row r="232" ht="14.45" customHeight="1"/>
    <row r="233" ht="14.45" customHeight="1"/>
    <row r="234" ht="14.45" customHeight="1"/>
    <row r="235" ht="14.45" customHeight="1"/>
    <row r="236" ht="14.45" customHeight="1"/>
    <row r="237" ht="14.45" customHeight="1"/>
    <row r="238" ht="14.45" customHeight="1"/>
    <row r="239" ht="14.45" customHeight="1"/>
    <row r="240" ht="14.45" customHeight="1"/>
    <row r="241" ht="14.45" customHeight="1"/>
    <row r="242" ht="14.45" customHeight="1"/>
    <row r="243" ht="14.45" customHeight="1"/>
    <row r="244" ht="14.45" customHeight="1"/>
    <row r="245" ht="14.45" customHeight="1"/>
    <row r="246" ht="14.45" customHeight="1"/>
    <row r="247" ht="14.45" customHeight="1"/>
    <row r="248" ht="14.45" customHeight="1"/>
    <row r="249" ht="14.45" customHeight="1"/>
    <row r="250" ht="14.45" customHeight="1"/>
    <row r="251" ht="14.45" customHeight="1"/>
    <row r="252" ht="14.45" customHeight="1"/>
    <row r="253" ht="14.45" customHeight="1"/>
    <row r="254" ht="14.45" customHeight="1"/>
    <row r="255" ht="14.45" customHeight="1"/>
    <row r="256" ht="14.45" customHeight="1"/>
    <row r="257" ht="14.45" customHeight="1"/>
    <row r="258" ht="14.45" customHeight="1"/>
    <row r="259" ht="14.45" customHeight="1"/>
    <row r="260" ht="14.45" customHeight="1"/>
    <row r="261" ht="14.45" customHeight="1"/>
    <row r="262" ht="14.45" customHeight="1"/>
    <row r="263" ht="14.45" customHeight="1"/>
    <row r="264" ht="14.45" customHeight="1"/>
    <row r="265" ht="14.45" customHeight="1"/>
    <row r="266" ht="14.45" customHeight="1"/>
    <row r="267" ht="14.45" customHeight="1"/>
    <row r="268" ht="14.45" customHeight="1"/>
    <row r="269" ht="14.45" customHeight="1"/>
    <row r="270" ht="14.45" customHeight="1"/>
    <row r="271" ht="14.45" customHeight="1"/>
    <row r="272" ht="14.45" customHeight="1"/>
    <row r="273" ht="14.45" customHeight="1"/>
    <row r="274" ht="14.45" customHeight="1"/>
    <row r="275" ht="14.45" customHeight="1"/>
    <row r="276" ht="14.45" customHeight="1"/>
    <row r="277" ht="14.45" customHeight="1"/>
    <row r="278" ht="14.45" customHeight="1"/>
    <row r="279" ht="14.45" customHeight="1"/>
    <row r="280" ht="14.45" customHeight="1"/>
    <row r="281" ht="14.45" customHeight="1"/>
    <row r="282" ht="14.45" customHeight="1"/>
    <row r="283" ht="14.45" customHeight="1"/>
    <row r="284" ht="14.45" customHeight="1"/>
    <row r="285" ht="14.45" customHeight="1"/>
    <row r="286" ht="14.45" customHeight="1"/>
    <row r="287" ht="14.45" customHeight="1"/>
    <row r="288" ht="14.45" customHeight="1"/>
    <row r="289" ht="14.45" customHeight="1"/>
    <row r="290" ht="14.45" customHeight="1"/>
    <row r="291" ht="14.45" customHeight="1"/>
    <row r="292" ht="14.45" customHeight="1"/>
    <row r="293" ht="14.45" customHeight="1"/>
    <row r="294" ht="14.45" customHeight="1"/>
    <row r="295" ht="14.45" customHeight="1"/>
    <row r="296" ht="14.45" customHeight="1"/>
    <row r="297" ht="14.45" customHeight="1"/>
    <row r="298" ht="14.45" customHeight="1"/>
    <row r="299" ht="14.45" customHeight="1"/>
    <row r="300" ht="14.45" customHeight="1"/>
    <row r="301" ht="14.45" customHeight="1"/>
    <row r="302" ht="14.45" customHeight="1"/>
    <row r="303" ht="14.45" customHeight="1"/>
    <row r="304" ht="14.45" customHeight="1"/>
    <row r="305" ht="14.45" customHeight="1"/>
    <row r="306" ht="14.45" customHeight="1"/>
    <row r="307" ht="14.45" customHeight="1"/>
    <row r="308" ht="14.45" customHeight="1"/>
    <row r="309" ht="14.45" customHeight="1"/>
    <row r="310" ht="14.45" customHeight="1"/>
    <row r="311" ht="14.45" customHeight="1"/>
    <row r="312" ht="14.45" customHeight="1"/>
    <row r="313" ht="14.45" customHeight="1"/>
    <row r="314" ht="14.45" customHeight="1"/>
    <row r="315" ht="14.45" customHeight="1"/>
    <row r="316" ht="14.45" customHeight="1"/>
    <row r="317" ht="14.45" customHeight="1"/>
    <row r="318" ht="14.45" customHeight="1"/>
    <row r="319" ht="14.45" customHeight="1"/>
    <row r="320" ht="14.45" customHeight="1"/>
    <row r="321" ht="14.45" customHeight="1"/>
    <row r="322" ht="14.45" customHeight="1"/>
    <row r="323" ht="14.45" customHeight="1"/>
    <row r="324" ht="14.45" customHeight="1"/>
    <row r="325" ht="14.45" customHeight="1"/>
    <row r="326" ht="14.45" customHeight="1"/>
    <row r="327" ht="14.45" customHeight="1"/>
    <row r="328" ht="14.45" customHeight="1"/>
    <row r="329" ht="14.45" customHeight="1"/>
    <row r="330" ht="14.45" customHeight="1"/>
    <row r="331" ht="14.45" customHeight="1"/>
    <row r="332" ht="14.45" customHeight="1"/>
    <row r="333" ht="14.45" customHeight="1"/>
    <row r="334" ht="14.45" customHeight="1"/>
    <row r="335" ht="14.45" customHeight="1"/>
    <row r="336" ht="14.45" customHeight="1"/>
    <row r="337" ht="14.45" customHeight="1"/>
    <row r="338" ht="14.45" customHeight="1"/>
    <row r="339" ht="14.45" customHeight="1"/>
    <row r="340" ht="14.45" customHeight="1"/>
    <row r="341" ht="14.45" customHeight="1"/>
    <row r="342" ht="14.45" customHeight="1"/>
    <row r="343" ht="14.45" customHeight="1"/>
    <row r="344" ht="14.45" customHeight="1"/>
    <row r="345" ht="14.45" customHeight="1"/>
    <row r="346" ht="14.45" customHeight="1"/>
    <row r="347" ht="14.45" customHeight="1"/>
    <row r="348" ht="14.45" customHeight="1"/>
    <row r="349" ht="14.45" customHeight="1"/>
    <row r="350" ht="14.45" customHeight="1"/>
    <row r="351" ht="14.45" customHeight="1"/>
    <row r="352" ht="14.45" customHeight="1"/>
    <row r="353" ht="14.45" customHeight="1"/>
    <row r="354" ht="14.45" customHeight="1"/>
    <row r="355" ht="14.45" customHeight="1"/>
    <row r="356" ht="14.45" customHeight="1"/>
    <row r="357" ht="14.45" customHeight="1"/>
    <row r="358" ht="14.45" customHeight="1"/>
    <row r="359" ht="14.45" customHeight="1"/>
    <row r="360" ht="14.45" customHeight="1"/>
    <row r="361" ht="14.45" customHeight="1"/>
    <row r="362" ht="14.45" customHeight="1"/>
    <row r="363" ht="14.45" customHeight="1"/>
    <row r="364" ht="14.45" customHeight="1"/>
    <row r="365" ht="14.45" customHeight="1"/>
    <row r="366" ht="14.45" customHeight="1"/>
    <row r="367" ht="14.45" customHeight="1"/>
    <row r="368" ht="14.45" customHeight="1"/>
    <row r="369" ht="14.45" customHeight="1"/>
    <row r="370" ht="14.45" customHeight="1"/>
    <row r="371" ht="14.45" customHeight="1"/>
    <row r="372" ht="14.45" customHeight="1"/>
    <row r="373" ht="14.45" customHeight="1"/>
    <row r="374" ht="14.45" customHeight="1"/>
    <row r="375" ht="14.45" customHeight="1"/>
    <row r="376" ht="14.45" customHeight="1"/>
    <row r="377" ht="14.45" customHeight="1"/>
    <row r="378" ht="14.45" customHeight="1"/>
    <row r="379" ht="14.45" customHeight="1"/>
    <row r="380" ht="14.45" customHeight="1"/>
    <row r="381" ht="14.45" customHeight="1"/>
    <row r="382" ht="14.45" customHeight="1"/>
    <row r="383" ht="14.45" customHeight="1"/>
    <row r="384" ht="14.45" customHeight="1"/>
    <row r="385" ht="14.45" customHeight="1"/>
    <row r="386" ht="14.45" customHeight="1"/>
    <row r="387" ht="14.45" customHeight="1"/>
    <row r="388" ht="14.45" customHeight="1"/>
    <row r="389" ht="14.45" customHeight="1"/>
    <row r="390" ht="14.45" customHeight="1"/>
    <row r="391" ht="14.45" customHeight="1"/>
    <row r="392" ht="14.45" customHeight="1"/>
    <row r="393" ht="14.45" customHeight="1"/>
    <row r="394" ht="14.45" customHeight="1"/>
    <row r="395" ht="14.45" customHeight="1"/>
    <row r="396" ht="14.45" customHeight="1"/>
    <row r="397" ht="14.45" customHeight="1"/>
    <row r="398" ht="14.45" customHeight="1"/>
    <row r="399" ht="14.45" customHeight="1"/>
    <row r="400" ht="14.45" customHeight="1"/>
    <row r="401" ht="14.45" customHeight="1"/>
    <row r="402" ht="14.45" customHeight="1"/>
    <row r="403" ht="14.45" customHeight="1"/>
    <row r="404" ht="14.45" customHeight="1"/>
    <row r="405" ht="14.45" customHeight="1"/>
    <row r="406" ht="14.45" customHeight="1"/>
    <row r="407" ht="14.45" customHeight="1"/>
    <row r="408" ht="14.45" customHeight="1"/>
    <row r="409" ht="14.45" customHeight="1"/>
    <row r="410" ht="14.45" customHeight="1"/>
    <row r="411" ht="14.45" customHeight="1"/>
    <row r="412" ht="14.45" customHeight="1"/>
    <row r="413" ht="14.45" customHeight="1"/>
    <row r="414" ht="14.45" customHeight="1"/>
    <row r="415" ht="14.45" customHeight="1"/>
    <row r="416" ht="14.45" customHeight="1"/>
    <row r="417" ht="14.45" customHeight="1"/>
    <row r="418" ht="14.45" customHeight="1"/>
    <row r="419" ht="14.45" customHeight="1"/>
    <row r="420" ht="14.45" customHeight="1"/>
    <row r="421" ht="14.45" customHeight="1"/>
    <row r="422" ht="14.45" customHeight="1"/>
    <row r="423" ht="14.45" customHeight="1"/>
    <row r="424" ht="14.45" customHeight="1"/>
    <row r="425" ht="14.45" customHeight="1"/>
    <row r="426" ht="14.45" customHeight="1"/>
    <row r="427" ht="14.45" customHeight="1"/>
    <row r="428" ht="14.45" customHeight="1"/>
    <row r="429" ht="14.45" customHeight="1"/>
    <row r="430" ht="14.45" customHeight="1"/>
    <row r="431" ht="14.45" customHeight="1"/>
    <row r="432" ht="14.45" customHeight="1"/>
    <row r="433" ht="14.45" customHeight="1"/>
    <row r="434" ht="14.45" customHeight="1"/>
    <row r="435" ht="14.45" customHeight="1"/>
    <row r="436" ht="14.45" customHeight="1"/>
    <row r="437" ht="14.45" customHeight="1"/>
    <row r="438" ht="14.45" customHeight="1"/>
    <row r="439" ht="14.45" customHeight="1"/>
    <row r="440" ht="14.45" customHeight="1"/>
    <row r="441" ht="14.45" customHeight="1"/>
    <row r="442" ht="14.45" customHeight="1"/>
    <row r="443" ht="14.45" customHeight="1"/>
    <row r="444" ht="14.45" customHeight="1"/>
    <row r="445" ht="14.45" customHeight="1"/>
    <row r="446" ht="14.45" customHeight="1"/>
    <row r="447" ht="14.45" customHeight="1"/>
    <row r="448" ht="14.45" customHeight="1"/>
    <row r="449" ht="14.45" customHeight="1"/>
    <row r="450" ht="14.45" customHeight="1"/>
    <row r="451" ht="14.45" customHeight="1"/>
    <row r="452" ht="14.45" customHeight="1"/>
    <row r="453" ht="14.45" customHeight="1"/>
    <row r="454" ht="14.45" customHeight="1"/>
    <row r="455" ht="14.45" customHeight="1"/>
    <row r="456" ht="14.45" customHeight="1"/>
    <row r="457" ht="14.45" customHeight="1"/>
    <row r="458" ht="14.45" customHeight="1"/>
    <row r="459" ht="14.45" customHeight="1"/>
    <row r="460" ht="14.45" customHeight="1"/>
    <row r="461" ht="14.45" customHeight="1"/>
    <row r="462" ht="14.45" customHeight="1"/>
    <row r="463" ht="14.45" customHeight="1"/>
    <row r="464" ht="14.45" customHeight="1"/>
    <row r="465" ht="14.45" customHeight="1"/>
    <row r="466" ht="14.45" customHeight="1"/>
    <row r="467" ht="14.45" customHeight="1"/>
    <row r="468" ht="14.45" customHeight="1"/>
    <row r="469" ht="14.45" customHeight="1"/>
    <row r="470" ht="14.45" customHeight="1"/>
    <row r="471" ht="14.45" customHeight="1"/>
    <row r="472" ht="14.45" customHeight="1"/>
    <row r="473" ht="14.45" customHeight="1"/>
    <row r="474" ht="14.45" customHeight="1"/>
    <row r="475" ht="14.45" customHeight="1"/>
    <row r="476" ht="14.45" customHeight="1"/>
    <row r="477" ht="14.45" customHeight="1"/>
    <row r="478" ht="14.45" customHeight="1"/>
    <row r="479" ht="14.45" customHeight="1"/>
    <row r="480" ht="14.45" customHeight="1"/>
    <row r="481" ht="14.45" customHeight="1"/>
    <row r="482" ht="14.45" customHeight="1"/>
    <row r="483" ht="14.45" customHeight="1"/>
    <row r="484" ht="14.45" customHeight="1"/>
    <row r="485" ht="14.45" customHeight="1"/>
    <row r="486" ht="14.45" customHeight="1"/>
    <row r="487" ht="14.45" customHeight="1"/>
    <row r="488" ht="14.45" customHeight="1"/>
    <row r="489" ht="14.45" customHeight="1"/>
    <row r="490" ht="14.45" customHeight="1"/>
    <row r="491" ht="14.45" customHeight="1"/>
    <row r="492" ht="14.45" customHeight="1"/>
    <row r="493" ht="14.45" customHeight="1"/>
    <row r="494" ht="14.45" customHeight="1"/>
    <row r="495" ht="14.45" customHeight="1"/>
    <row r="496" ht="14.45" customHeight="1"/>
    <row r="497" ht="14.45" customHeight="1"/>
    <row r="498" ht="14.45" customHeight="1"/>
    <row r="499" ht="14.45" customHeight="1"/>
    <row r="500" ht="14.45" customHeight="1"/>
    <row r="501" ht="14.45" customHeight="1"/>
    <row r="502" ht="14.45" customHeight="1"/>
    <row r="503" ht="14.45" customHeight="1"/>
    <row r="504" ht="14.45" customHeight="1"/>
    <row r="505" ht="14.45" customHeight="1"/>
    <row r="506" ht="14.45" customHeight="1"/>
    <row r="507" ht="14.45" customHeight="1"/>
    <row r="508" ht="14.45" customHeight="1"/>
    <row r="509" ht="14.45" customHeight="1"/>
    <row r="510" ht="14.45" customHeight="1"/>
    <row r="511" ht="14.45" customHeight="1"/>
    <row r="512" ht="14.45" customHeight="1"/>
    <row r="513" ht="14.45" customHeight="1"/>
    <row r="514" ht="14.45" customHeight="1"/>
    <row r="515" ht="14.45" customHeight="1"/>
    <row r="516" ht="14.45" customHeight="1"/>
    <row r="517" ht="14.45" customHeight="1"/>
    <row r="518" ht="14.45" customHeight="1"/>
    <row r="519" ht="14.45" customHeight="1"/>
    <row r="520" ht="14.45" customHeight="1"/>
    <row r="521" ht="14.45" customHeight="1"/>
    <row r="522" ht="14.45" customHeight="1"/>
    <row r="523" ht="14.45" customHeight="1"/>
    <row r="524" ht="14.45" customHeight="1"/>
    <row r="525" ht="14.45" customHeight="1"/>
    <row r="526" ht="14.45" customHeight="1"/>
    <row r="527" ht="14.45" customHeight="1"/>
    <row r="528" ht="14.45" customHeight="1"/>
    <row r="529" ht="14.45" customHeight="1"/>
    <row r="530" ht="14.45" customHeight="1"/>
    <row r="531" ht="14.45" customHeight="1"/>
    <row r="532" ht="14.45" customHeight="1"/>
    <row r="533" ht="14.45" customHeight="1"/>
    <row r="534" ht="14.45" customHeight="1"/>
    <row r="535" ht="14.45" customHeight="1"/>
    <row r="536" ht="14.45" customHeight="1"/>
    <row r="537" ht="14.45" customHeight="1"/>
    <row r="538" ht="14.45" customHeight="1"/>
    <row r="539" ht="14.45" customHeight="1"/>
    <row r="540" ht="14.45" customHeight="1"/>
    <row r="541" ht="14.45" customHeight="1"/>
    <row r="542" ht="14.45" customHeight="1"/>
    <row r="543" ht="14.45" customHeight="1"/>
    <row r="544" ht="14.45" customHeight="1"/>
    <row r="545" ht="14.45" customHeight="1"/>
    <row r="546" ht="14.45" customHeight="1"/>
    <row r="547" ht="14.45" customHeight="1"/>
    <row r="548" ht="14.45" customHeight="1"/>
    <row r="549" ht="14.45" customHeight="1"/>
    <row r="550" ht="14.45" customHeight="1"/>
    <row r="551" ht="14.45" customHeight="1"/>
    <row r="552" ht="14.45" customHeight="1"/>
    <row r="553" ht="14.45" customHeight="1"/>
    <row r="554" ht="14.45" customHeight="1"/>
    <row r="555" ht="14.45" customHeight="1"/>
    <row r="556" ht="14.45" customHeight="1"/>
    <row r="557" ht="14.45" customHeight="1"/>
    <row r="558" ht="14.45" customHeight="1"/>
    <row r="559" ht="14.45" customHeight="1"/>
    <row r="560" ht="14.45" customHeight="1"/>
    <row r="561" ht="14.45" customHeight="1"/>
    <row r="562" ht="14.45" customHeight="1"/>
    <row r="563" ht="14.45" customHeight="1"/>
    <row r="564" ht="14.45" customHeight="1"/>
    <row r="565" ht="14.45" customHeight="1"/>
    <row r="566" ht="14.45" customHeight="1"/>
    <row r="567" ht="14.45" customHeight="1"/>
    <row r="568" ht="14.45" customHeight="1"/>
    <row r="569" ht="14.45" customHeight="1"/>
    <row r="570" ht="14.45" customHeight="1"/>
    <row r="571" ht="14.45" customHeight="1"/>
    <row r="572" ht="14.45" customHeight="1"/>
    <row r="573" ht="14.45" customHeight="1"/>
    <row r="574" ht="14.45" customHeight="1"/>
    <row r="575" ht="14.45" customHeight="1"/>
    <row r="576" ht="14.45" customHeight="1"/>
    <row r="577" ht="14.45" customHeight="1"/>
    <row r="578" ht="14.45" customHeight="1"/>
    <row r="579" ht="14.45" customHeight="1"/>
    <row r="580" ht="14.45" customHeight="1"/>
    <row r="581" ht="14.45" customHeight="1"/>
    <row r="582" ht="14.45" customHeight="1"/>
    <row r="583" ht="14.45" customHeight="1"/>
    <row r="584" ht="14.45" customHeight="1"/>
    <row r="585" ht="14.45" customHeight="1"/>
    <row r="586" ht="14.45" customHeight="1"/>
    <row r="587" ht="14.45" customHeight="1"/>
    <row r="588" ht="14.45" customHeight="1"/>
    <row r="589" ht="14.45" customHeight="1"/>
    <row r="590" ht="14.45" customHeight="1"/>
    <row r="591" ht="14.45" customHeight="1"/>
    <row r="592" ht="14.45" customHeight="1"/>
    <row r="593" ht="14.45" customHeight="1"/>
    <row r="594" ht="14.45" customHeight="1"/>
    <row r="595" ht="14.45" customHeight="1"/>
    <row r="596" ht="14.45" customHeight="1"/>
    <row r="597" ht="14.45" customHeight="1"/>
    <row r="598" ht="14.45" customHeight="1"/>
    <row r="599" ht="14.45" customHeight="1"/>
    <row r="600" ht="14.45" customHeight="1"/>
    <row r="601" ht="14.45" customHeight="1"/>
    <row r="602" ht="14.45" customHeight="1"/>
    <row r="603" ht="14.45" customHeight="1"/>
    <row r="604" ht="14.45" customHeight="1"/>
    <row r="605" ht="14.45" customHeight="1"/>
    <row r="606" ht="14.45" customHeight="1"/>
    <row r="607" ht="14.45" customHeight="1"/>
    <row r="608" ht="14.45" customHeight="1"/>
    <row r="609" ht="14.45" customHeight="1"/>
    <row r="610" ht="14.45" customHeight="1"/>
    <row r="611" ht="14.45" customHeight="1"/>
    <row r="612" ht="14.45" customHeight="1"/>
    <row r="613" ht="14.45" customHeight="1"/>
    <row r="614" ht="14.45" customHeight="1"/>
    <row r="615" ht="14.45" customHeight="1"/>
    <row r="616" ht="14.45" customHeight="1"/>
    <row r="617" ht="14.45" customHeight="1"/>
    <row r="618" ht="14.45" customHeight="1"/>
    <row r="619" ht="14.45" customHeight="1"/>
    <row r="620" ht="14.45" customHeight="1"/>
    <row r="621" ht="14.45" customHeight="1"/>
    <row r="622" ht="14.45" customHeight="1"/>
    <row r="623" ht="14.45" customHeight="1"/>
    <row r="624" ht="14.45" customHeight="1"/>
    <row r="625" ht="14.45" customHeight="1"/>
    <row r="626" ht="14.45" customHeight="1"/>
    <row r="627" ht="14.45" customHeight="1"/>
    <row r="628" ht="14.45" customHeight="1"/>
    <row r="629" ht="14.45" customHeight="1"/>
    <row r="630" ht="14.45" customHeight="1"/>
    <row r="631" ht="14.45" customHeight="1"/>
    <row r="632" ht="14.45" customHeight="1"/>
    <row r="633" ht="14.45" customHeight="1"/>
    <row r="634" ht="14.45" customHeight="1"/>
    <row r="635" ht="14.45" customHeight="1"/>
    <row r="636" ht="14.45" customHeight="1"/>
    <row r="637" ht="14.45" customHeight="1"/>
    <row r="638" ht="14.45" customHeight="1"/>
    <row r="639" ht="14.45" customHeight="1"/>
    <row r="640" ht="14.45" customHeight="1"/>
    <row r="641" ht="14.45" customHeight="1"/>
    <row r="642" ht="14.45" customHeight="1"/>
    <row r="643" ht="14.45" customHeight="1"/>
    <row r="644" ht="14.45" customHeight="1"/>
    <row r="645" ht="14.45" customHeight="1"/>
    <row r="646" ht="14.45" customHeight="1"/>
    <row r="647" ht="14.45" customHeight="1"/>
    <row r="648" ht="14.45" customHeight="1"/>
    <row r="649" ht="14.45" customHeight="1"/>
    <row r="650" ht="14.45" customHeight="1"/>
    <row r="651" ht="14.45" customHeight="1"/>
    <row r="652" ht="14.45" customHeight="1"/>
    <row r="653" ht="14.45" customHeight="1"/>
    <row r="654" ht="14.45" customHeight="1"/>
    <row r="655" ht="14.45" customHeight="1"/>
    <row r="656" ht="14.45" customHeight="1"/>
    <row r="657" ht="14.45" customHeight="1"/>
    <row r="658" ht="14.45" customHeight="1"/>
    <row r="659" ht="14.45" customHeight="1"/>
    <row r="660" ht="14.45" customHeight="1"/>
    <row r="661" ht="14.45" customHeight="1"/>
    <row r="662" ht="14.45" customHeight="1"/>
    <row r="663" ht="14.45" customHeight="1"/>
    <row r="664" ht="14.45" customHeight="1"/>
    <row r="665" ht="14.45" customHeight="1"/>
    <row r="666" ht="14.45" customHeight="1"/>
    <row r="667" ht="14.45" customHeight="1"/>
    <row r="668" ht="14.45" customHeight="1"/>
    <row r="669" ht="14.45" customHeight="1"/>
    <row r="670" ht="14.45" customHeight="1"/>
    <row r="671" ht="14.45" customHeight="1"/>
    <row r="672" ht="14.45" customHeight="1"/>
    <row r="673" ht="14.45" customHeight="1"/>
    <row r="674" ht="14.45" customHeight="1"/>
    <row r="675" ht="14.45" customHeight="1"/>
    <row r="676" ht="14.45" customHeight="1"/>
    <row r="677" ht="14.45" customHeight="1"/>
    <row r="678" ht="14.45" customHeight="1"/>
    <row r="679" ht="14.45" customHeight="1"/>
    <row r="680" ht="14.45" customHeight="1"/>
    <row r="681" ht="14.45" customHeight="1"/>
    <row r="682" ht="14.45" customHeight="1"/>
    <row r="683" ht="14.45" customHeight="1"/>
    <row r="684" ht="14.45" customHeight="1"/>
    <row r="685" ht="14.45" customHeight="1"/>
    <row r="686" ht="14.45" customHeight="1"/>
    <row r="687" ht="14.45" customHeight="1"/>
    <row r="688" ht="14.45" customHeight="1"/>
    <row r="689" ht="14.45" customHeight="1"/>
    <row r="690" ht="14.45" customHeight="1"/>
    <row r="691" ht="14.45" customHeight="1"/>
    <row r="692" ht="14.45" customHeight="1"/>
    <row r="693" ht="14.45" customHeight="1"/>
    <row r="694" ht="14.45" customHeight="1"/>
    <row r="695" ht="14.45" customHeight="1"/>
    <row r="696" ht="14.45" customHeight="1"/>
    <row r="697" ht="14.45" customHeight="1"/>
    <row r="698" ht="14.45" customHeight="1"/>
    <row r="699" ht="14.45" customHeight="1"/>
    <row r="700" ht="14.45" customHeight="1"/>
    <row r="701" ht="14.45" customHeight="1"/>
    <row r="702" ht="14.45" customHeight="1"/>
    <row r="703" ht="14.45" customHeight="1"/>
    <row r="704" ht="14.45" customHeight="1"/>
    <row r="705" ht="14.45" customHeight="1"/>
    <row r="706" ht="14.45" customHeight="1"/>
    <row r="707" ht="14.45" customHeight="1"/>
    <row r="708" ht="14.45" customHeight="1"/>
    <row r="709" ht="14.45" customHeight="1"/>
    <row r="710" ht="14.45" customHeight="1"/>
    <row r="711" ht="14.45" customHeight="1"/>
    <row r="712" ht="14.45" customHeight="1"/>
    <row r="713" ht="14.45" customHeight="1"/>
    <row r="714" ht="14.45" customHeight="1"/>
    <row r="715" ht="14.45" customHeight="1"/>
    <row r="716" ht="14.45" customHeight="1"/>
    <row r="717" ht="14.45" customHeight="1"/>
    <row r="718" ht="14.45" customHeight="1"/>
    <row r="719" ht="14.45" customHeight="1"/>
    <row r="720" ht="14.45" customHeight="1"/>
    <row r="721" ht="14.45" customHeight="1"/>
    <row r="722" ht="14.45" customHeight="1"/>
    <row r="723" ht="14.45" customHeight="1"/>
    <row r="724" ht="14.45" customHeight="1"/>
    <row r="725" ht="14.45" customHeight="1"/>
    <row r="726" ht="14.45" customHeight="1"/>
    <row r="727" ht="14.45" customHeight="1"/>
    <row r="728" ht="14.45" customHeight="1"/>
    <row r="729" ht="14.45" customHeight="1"/>
    <row r="730" ht="14.45" customHeight="1"/>
    <row r="731" ht="14.45" customHeight="1"/>
    <row r="732" ht="14.45" customHeight="1"/>
    <row r="733" ht="14.45" customHeight="1"/>
    <row r="734" ht="14.45" customHeight="1"/>
    <row r="735" ht="14.45" customHeight="1"/>
    <row r="736" ht="14.45" customHeight="1"/>
    <row r="737" ht="14.45" customHeight="1"/>
    <row r="738" ht="14.45" customHeight="1"/>
    <row r="739" ht="14.45" customHeight="1"/>
    <row r="740" ht="14.45" customHeight="1"/>
    <row r="741" ht="14.45" customHeight="1"/>
    <row r="742" ht="14.45" customHeight="1"/>
    <row r="743" ht="14.45" customHeight="1"/>
    <row r="744" ht="14.45" customHeight="1"/>
    <row r="745" ht="14.45" customHeight="1"/>
    <row r="746" ht="14.45" customHeight="1"/>
    <row r="747" ht="14.45" customHeight="1"/>
    <row r="748" ht="14.45" customHeight="1"/>
    <row r="749" ht="14.45" customHeight="1"/>
    <row r="750" ht="14.45" customHeight="1"/>
    <row r="751" ht="14.45" customHeight="1"/>
    <row r="752" ht="14.45" customHeight="1"/>
    <row r="753" ht="14.45" customHeight="1"/>
    <row r="754" ht="14.45" customHeight="1"/>
    <row r="755" ht="14.45" customHeight="1"/>
    <row r="756" ht="14.45" customHeight="1"/>
    <row r="757" ht="14.45" customHeight="1"/>
    <row r="758" ht="14.45" customHeight="1"/>
    <row r="759" ht="14.45" customHeight="1"/>
    <row r="760" ht="14.45" customHeight="1"/>
    <row r="761" ht="14.45" customHeight="1"/>
    <row r="762" ht="14.45" customHeight="1"/>
    <row r="763" ht="14.45" customHeight="1"/>
    <row r="764" ht="14.45" customHeight="1"/>
    <row r="765" ht="14.45" customHeight="1"/>
    <row r="766" ht="14.45" customHeight="1"/>
    <row r="767" ht="14.45" customHeight="1"/>
    <row r="768" ht="14.45" customHeight="1"/>
    <row r="769" ht="14.45" customHeight="1"/>
    <row r="770" ht="14.45" customHeight="1"/>
    <row r="771" ht="14.45" customHeight="1"/>
    <row r="772" ht="14.45" customHeight="1"/>
    <row r="773" ht="14.45" customHeight="1"/>
    <row r="774" ht="14.45" customHeight="1"/>
    <row r="775" ht="14.45" customHeight="1"/>
    <row r="776" ht="14.45" customHeight="1"/>
    <row r="777" ht="14.45" customHeight="1"/>
    <row r="778" ht="14.45" customHeight="1"/>
    <row r="779" ht="14.45" customHeight="1"/>
    <row r="780" ht="14.45" customHeight="1"/>
    <row r="781" ht="14.45" customHeight="1"/>
    <row r="782" ht="14.45" customHeight="1"/>
    <row r="783" ht="14.45" customHeight="1"/>
    <row r="784" ht="14.45" customHeight="1"/>
    <row r="785" ht="14.45" customHeight="1"/>
    <row r="786" ht="14.45" customHeight="1"/>
    <row r="787" ht="14.45" customHeight="1"/>
    <row r="788" ht="14.45" customHeight="1"/>
    <row r="789" ht="14.45" customHeight="1"/>
    <row r="790" ht="14.45" customHeight="1"/>
    <row r="791" ht="14.45" customHeight="1"/>
    <row r="792" ht="14.45" customHeight="1"/>
    <row r="793" ht="14.45" customHeight="1"/>
    <row r="794" ht="14.45" customHeight="1"/>
    <row r="795" ht="14.45" customHeight="1"/>
    <row r="796" ht="14.45" customHeight="1"/>
    <row r="797" ht="14.45" customHeight="1"/>
    <row r="798" ht="14.45" customHeight="1"/>
    <row r="799" ht="14.45" customHeight="1"/>
    <row r="800" ht="14.45" customHeight="1"/>
    <row r="801" ht="14.45" customHeight="1"/>
    <row r="802" ht="14.45" customHeight="1"/>
    <row r="803" ht="14.45" customHeight="1"/>
    <row r="804" ht="14.45" customHeight="1"/>
    <row r="805" ht="14.45" customHeight="1"/>
    <row r="806" ht="14.45" customHeight="1"/>
    <row r="807" ht="14.45" customHeight="1"/>
    <row r="808" ht="14.45" customHeight="1"/>
    <row r="809" ht="14.45" customHeight="1"/>
    <row r="810" ht="14.45" customHeight="1"/>
    <row r="811" ht="14.45" customHeight="1"/>
    <row r="812" ht="14.45" customHeight="1"/>
    <row r="813" ht="14.45" customHeight="1"/>
    <row r="814" ht="14.45" customHeight="1"/>
    <row r="815" ht="14.45" customHeight="1"/>
    <row r="816" ht="14.45" customHeight="1"/>
    <row r="817" ht="14.45" customHeight="1"/>
    <row r="818" ht="14.45" customHeight="1"/>
    <row r="819" ht="14.45" customHeight="1"/>
    <row r="820" ht="14.45" customHeight="1"/>
    <row r="821" ht="14.45" customHeight="1"/>
    <row r="822" ht="14.45" customHeight="1"/>
    <row r="823" ht="14.45" customHeight="1"/>
    <row r="824" ht="14.45" customHeight="1"/>
    <row r="825" ht="14.45" customHeight="1"/>
    <row r="826" ht="14.45" customHeight="1"/>
    <row r="827" ht="14.45" customHeight="1"/>
    <row r="828" ht="14.45" customHeight="1"/>
    <row r="829" ht="14.45" customHeight="1"/>
    <row r="830" ht="14.45" customHeight="1"/>
    <row r="831" ht="14.45" customHeight="1"/>
    <row r="832" ht="14.45" customHeight="1"/>
    <row r="833" ht="14.45" customHeight="1"/>
    <row r="834" ht="14.45" customHeight="1"/>
    <row r="835" ht="14.45" customHeight="1"/>
    <row r="836" ht="14.45" customHeight="1"/>
    <row r="837" ht="14.45" customHeight="1"/>
    <row r="838" ht="14.45" customHeight="1"/>
    <row r="839" ht="14.45" customHeight="1"/>
    <row r="840" ht="14.45" customHeight="1"/>
    <row r="841" ht="14.45" customHeight="1"/>
    <row r="842" ht="14.45" customHeight="1"/>
    <row r="843" ht="14.45" customHeight="1"/>
    <row r="844" ht="14.45" customHeight="1"/>
    <row r="845" ht="14.45" customHeight="1"/>
    <row r="846" ht="14.45" customHeight="1"/>
    <row r="847" ht="14.45" customHeight="1"/>
    <row r="848" ht="14.45" customHeight="1"/>
    <row r="849" ht="14.45" customHeight="1"/>
    <row r="850" ht="14.45" customHeight="1"/>
    <row r="851" ht="14.45" customHeight="1"/>
    <row r="852" ht="14.45" customHeight="1"/>
    <row r="853" ht="14.45" customHeight="1"/>
    <row r="854" ht="14.45" customHeight="1"/>
    <row r="855" ht="14.45" customHeight="1"/>
    <row r="856" ht="14.45" customHeight="1"/>
    <row r="857" ht="14.45" customHeight="1"/>
    <row r="858" ht="14.45" customHeight="1"/>
    <row r="859" ht="14.45" customHeight="1"/>
    <row r="860" ht="14.45" customHeight="1"/>
    <row r="861" ht="14.45" customHeight="1"/>
    <row r="862" ht="14.45" customHeight="1"/>
    <row r="863" ht="14.45" customHeight="1"/>
    <row r="864" ht="14.45" customHeight="1"/>
    <row r="865" ht="14.45" customHeight="1"/>
    <row r="866" ht="14.45" customHeight="1"/>
    <row r="867" ht="14.45" customHeight="1"/>
    <row r="868" ht="14.45" customHeight="1"/>
    <row r="869" ht="14.45" customHeight="1"/>
    <row r="870" ht="14.45" customHeight="1"/>
    <row r="871" ht="14.45" customHeight="1"/>
    <row r="872" ht="14.45" customHeight="1"/>
    <row r="873" ht="14.45" customHeight="1"/>
    <row r="874" ht="14.45" customHeight="1"/>
    <row r="875" ht="14.45" customHeight="1"/>
    <row r="876" ht="14.45" customHeight="1"/>
    <row r="877" ht="14.45" customHeight="1"/>
    <row r="878" ht="14.45" customHeight="1"/>
    <row r="879" ht="14.45" customHeight="1"/>
    <row r="880" ht="14.45" customHeight="1"/>
    <row r="881" ht="14.45" customHeight="1"/>
    <row r="882" ht="14.45" customHeight="1"/>
    <row r="883" ht="14.45" customHeight="1"/>
    <row r="884" ht="14.45" customHeight="1"/>
    <row r="885" ht="14.45" customHeight="1"/>
    <row r="886" ht="14.45" customHeight="1"/>
    <row r="887" ht="14.45" customHeight="1"/>
    <row r="888" ht="14.45" customHeight="1"/>
    <row r="889" ht="14.45" customHeight="1"/>
    <row r="890" ht="14.45" customHeight="1"/>
    <row r="891" ht="14.45" customHeight="1"/>
    <row r="892" ht="14.45" customHeight="1"/>
    <row r="893" ht="14.45" customHeight="1"/>
    <row r="894" ht="14.45" customHeight="1"/>
    <row r="895" ht="14.45" customHeight="1"/>
    <row r="896" ht="14.45" customHeight="1"/>
    <row r="897" ht="14.45" customHeight="1"/>
    <row r="898" ht="14.45" customHeight="1"/>
    <row r="899" ht="14.45" customHeight="1"/>
    <row r="900" ht="14.45" customHeight="1"/>
    <row r="901" ht="14.45" customHeight="1"/>
    <row r="902" ht="14.45" customHeight="1"/>
    <row r="903" ht="14.45" customHeight="1"/>
    <row r="904" ht="14.45" customHeight="1"/>
    <row r="905" ht="14.45" customHeight="1"/>
    <row r="906" ht="14.45" customHeight="1"/>
    <row r="907" ht="14.45" customHeight="1"/>
    <row r="908" ht="14.45" customHeight="1"/>
    <row r="909" ht="14.45" customHeight="1"/>
    <row r="910" ht="14.45" customHeight="1"/>
    <row r="911" ht="14.45" customHeight="1"/>
    <row r="912" ht="14.45" customHeight="1"/>
    <row r="913" ht="14.45" customHeight="1"/>
    <row r="914" ht="14.45" customHeight="1"/>
    <row r="915" ht="14.45" customHeight="1"/>
    <row r="916" ht="14.45" customHeight="1"/>
    <row r="917" ht="14.45" customHeight="1"/>
    <row r="918" ht="14.45" customHeight="1"/>
    <row r="919" ht="14.45" customHeight="1"/>
    <row r="920" ht="14.45" customHeight="1"/>
    <row r="921" ht="14.45" customHeight="1"/>
    <row r="922" ht="14.45" customHeight="1"/>
    <row r="923" ht="14.45" customHeight="1"/>
    <row r="924" ht="14.45" customHeight="1"/>
    <row r="925" ht="14.45" customHeight="1"/>
    <row r="926" ht="14.45" customHeight="1"/>
    <row r="927" ht="14.45" customHeight="1"/>
    <row r="928" ht="14.45" customHeight="1"/>
    <row r="929" ht="14.45" customHeight="1"/>
    <row r="930" ht="14.45" customHeight="1"/>
    <row r="931" ht="14.45" customHeight="1"/>
    <row r="932" ht="14.45" customHeight="1"/>
    <row r="933" ht="14.45" customHeight="1"/>
    <row r="934" ht="14.45" customHeight="1"/>
    <row r="935" ht="14.45" customHeight="1"/>
    <row r="936" ht="14.45" customHeight="1"/>
    <row r="937" ht="14.45" customHeight="1"/>
    <row r="938" ht="14.45" customHeight="1"/>
    <row r="939" ht="14.45" customHeight="1"/>
    <row r="940" ht="14.45" customHeight="1"/>
    <row r="941" ht="14.45" customHeight="1"/>
    <row r="942" ht="14.45" customHeight="1"/>
    <row r="943" ht="14.45" customHeight="1"/>
    <row r="944" ht="14.45" customHeight="1"/>
    <row r="945" ht="14.45" customHeight="1"/>
    <row r="946" ht="14.45" customHeight="1"/>
    <row r="947" ht="14.45" customHeight="1"/>
    <row r="948" ht="14.45" customHeight="1"/>
    <row r="949" ht="14.45" customHeight="1"/>
    <row r="950" ht="14.45" customHeight="1"/>
    <row r="951" ht="14.45" customHeight="1"/>
    <row r="952" ht="14.45" customHeight="1"/>
    <row r="953" ht="14.45" customHeight="1"/>
    <row r="954" ht="14.45" customHeight="1"/>
    <row r="955" ht="14.45" customHeight="1"/>
    <row r="956" ht="14.45" customHeight="1"/>
    <row r="957" ht="14.45" customHeight="1"/>
    <row r="958" ht="14.45" customHeight="1"/>
    <row r="959" ht="14.45" customHeight="1"/>
    <row r="960" ht="14.45" customHeight="1"/>
    <row r="961" ht="14.45" customHeight="1"/>
    <row r="962" ht="14.45" customHeight="1"/>
    <row r="963" ht="14.45" customHeight="1"/>
    <row r="964" ht="14.45" customHeight="1"/>
    <row r="965" ht="14.45" customHeight="1"/>
    <row r="966" ht="14.45" customHeight="1"/>
    <row r="967" ht="14.45" customHeight="1"/>
    <row r="968" ht="14.45" customHeight="1"/>
    <row r="969" ht="14.45" customHeight="1"/>
    <row r="970" ht="14.45" customHeight="1"/>
    <row r="971" ht="14.45" customHeight="1"/>
    <row r="972" ht="14.45" customHeight="1"/>
    <row r="973" ht="14.45" customHeight="1"/>
    <row r="974" ht="14.45" customHeight="1"/>
    <row r="975" ht="14.45" customHeight="1"/>
  </sheetData>
  <sheetProtection algorithmName="SHA-512" hashValue="+FBIgOFw1yLG74dRhf7Gck+oEkKoukbKpr8UEa8wjeegfLSLi5O4/jXhqDKDctq792J3IvTWBn7LVfZIBcWEVA==" saltValue="jQyHovKNiQk67c2R3olO8A==" spinCount="100000" sheet="1" objects="1" scenarios="1"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A3:F1001"/>
  <sheetViews>
    <sheetView tabSelected="1" zoomScaleNormal="100" workbookViewId="0">
      <selection activeCell="B7" sqref="B7"/>
    </sheetView>
  </sheetViews>
  <sheetFormatPr defaultColWidth="9.140625" defaultRowHeight="14.25"/>
  <cols>
    <col min="1" max="1" width="9.140625" style="4"/>
    <col min="2" max="2" width="42.42578125" style="4" customWidth="1"/>
    <col min="3" max="16384" width="9.140625" style="4"/>
  </cols>
  <sheetData>
    <row r="3" spans="1:6" ht="26.25">
      <c r="B3" s="3" t="s">
        <v>0</v>
      </c>
    </row>
    <row r="6" spans="1:6" ht="27">
      <c r="B6" s="5"/>
    </row>
    <row r="7" spans="1:6" ht="24.75" customHeight="1">
      <c r="A7" s="11"/>
      <c r="B7" s="12" t="s">
        <v>1</v>
      </c>
      <c r="C7" s="11"/>
      <c r="D7" s="11"/>
      <c r="E7" s="11"/>
      <c r="F7" s="11"/>
    </row>
    <row r="8" spans="1:6" s="6" customFormat="1" ht="25.5">
      <c r="A8" s="11"/>
      <c r="B8" s="12" t="s">
        <v>2</v>
      </c>
      <c r="C8" s="11"/>
      <c r="D8" s="11"/>
      <c r="E8" s="11"/>
      <c r="F8" s="11"/>
    </row>
    <row r="9" spans="1:6" s="6" customFormat="1" ht="25.5">
      <c r="A9" s="11"/>
      <c r="B9" s="12" t="s">
        <v>208</v>
      </c>
      <c r="C9" s="11"/>
      <c r="D9" s="11"/>
      <c r="E9" s="11"/>
      <c r="F9" s="11"/>
    </row>
    <row r="10" spans="1:6" s="6" customFormat="1" ht="25.5">
      <c r="A10" s="11"/>
      <c r="B10" s="12" t="s">
        <v>209</v>
      </c>
      <c r="C10" s="11"/>
      <c r="D10" s="11"/>
      <c r="E10" s="11"/>
      <c r="F10" s="11"/>
    </row>
    <row r="11" spans="1:6" s="6" customFormat="1" ht="25.5">
      <c r="A11" s="11"/>
      <c r="B11" s="12" t="s">
        <v>214</v>
      </c>
      <c r="C11" s="11"/>
      <c r="D11" s="11"/>
      <c r="E11" s="11"/>
      <c r="F11" s="11"/>
    </row>
    <row r="12" spans="1:6" s="6" customFormat="1" ht="25.5">
      <c r="A12" s="11"/>
      <c r="B12" s="12" t="s">
        <v>213</v>
      </c>
      <c r="C12" s="11"/>
      <c r="D12" s="11"/>
      <c r="E12" s="11"/>
      <c r="F12" s="11"/>
    </row>
    <row r="13" spans="1:6" s="6" customFormat="1" ht="25.5">
      <c r="A13" s="11"/>
      <c r="B13" s="12" t="s">
        <v>212</v>
      </c>
      <c r="C13" s="11"/>
      <c r="D13" s="11"/>
      <c r="E13" s="11"/>
      <c r="F13" s="11"/>
    </row>
    <row r="14" spans="1:6" ht="25.5">
      <c r="A14" s="11"/>
      <c r="B14" s="12" t="s">
        <v>211</v>
      </c>
      <c r="C14" s="11"/>
      <c r="D14" s="11"/>
      <c r="E14" s="11"/>
      <c r="F14" s="11"/>
    </row>
    <row r="15" spans="1:6" ht="25.5">
      <c r="A15" s="11"/>
      <c r="B15" s="12" t="s">
        <v>210</v>
      </c>
      <c r="C15" s="11"/>
      <c r="D15" s="11"/>
      <c r="E15" s="11"/>
      <c r="F15" s="11"/>
    </row>
    <row r="16" spans="1:6" ht="27">
      <c r="B16" s="5"/>
    </row>
    <row r="17" spans="2:2" ht="27">
      <c r="B17" s="5"/>
    </row>
    <row r="18" spans="2:2" ht="27">
      <c r="B18" s="5"/>
    </row>
    <row r="19" spans="2:2" ht="27">
      <c r="B19" s="5"/>
    </row>
    <row r="20" spans="2:2" ht="27">
      <c r="B20" s="5"/>
    </row>
    <row r="21" spans="2:2" ht="27">
      <c r="B21" s="5"/>
    </row>
    <row r="22" spans="2:2" ht="27">
      <c r="B22" s="5"/>
    </row>
    <row r="23" spans="2:2" ht="27">
      <c r="B23" s="5"/>
    </row>
    <row r="24" spans="2:2" ht="27">
      <c r="B24" s="5"/>
    </row>
    <row r="25" spans="2:2" ht="27">
      <c r="B25" s="5"/>
    </row>
    <row r="26" spans="2:2" ht="27">
      <c r="B26" s="5"/>
    </row>
    <row r="27" spans="2:2" ht="27">
      <c r="B27" s="5"/>
    </row>
    <row r="28" spans="2:2" ht="27">
      <c r="B28" s="5"/>
    </row>
    <row r="29" spans="2:2" ht="27">
      <c r="B29" s="5"/>
    </row>
    <row r="30" spans="2:2" ht="27">
      <c r="B30" s="5"/>
    </row>
    <row r="31" spans="2:2" ht="27">
      <c r="B31" s="5"/>
    </row>
    <row r="32" spans="2:2" ht="27">
      <c r="B32" s="5"/>
    </row>
    <row r="33" spans="2:2" ht="27">
      <c r="B33" s="5"/>
    </row>
    <row r="34" spans="2:2" ht="27">
      <c r="B34" s="5"/>
    </row>
    <row r="35" spans="2:2" ht="27">
      <c r="B35" s="5"/>
    </row>
    <row r="36" spans="2:2" ht="27">
      <c r="B36" s="5"/>
    </row>
    <row r="37" spans="2:2" ht="27">
      <c r="B37" s="5"/>
    </row>
    <row r="38" spans="2:2" ht="27">
      <c r="B38" s="5"/>
    </row>
    <row r="39" spans="2:2" ht="27">
      <c r="B39" s="5"/>
    </row>
    <row r="40" spans="2:2" ht="27">
      <c r="B40" s="5"/>
    </row>
    <row r="41" spans="2:2" ht="27">
      <c r="B41" s="5"/>
    </row>
    <row r="42" spans="2:2" ht="27">
      <c r="B42" s="5"/>
    </row>
    <row r="43" spans="2:2" ht="27">
      <c r="B43" s="5"/>
    </row>
    <row r="44" spans="2:2" ht="27">
      <c r="B44" s="5"/>
    </row>
    <row r="45" spans="2:2" ht="27">
      <c r="B45" s="5"/>
    </row>
    <row r="46" spans="2:2" ht="27">
      <c r="B46" s="5"/>
    </row>
    <row r="47" spans="2:2" ht="27">
      <c r="B47" s="5"/>
    </row>
    <row r="48" spans="2:2" ht="27">
      <c r="B48" s="5"/>
    </row>
    <row r="49" spans="2:2" ht="27">
      <c r="B49" s="5"/>
    </row>
    <row r="50" spans="2:2" ht="27">
      <c r="B50" s="5"/>
    </row>
    <row r="51" spans="2:2" ht="27">
      <c r="B51" s="5"/>
    </row>
    <row r="52" spans="2:2" ht="27">
      <c r="B52" s="5"/>
    </row>
    <row r="53" spans="2:2" ht="27">
      <c r="B53" s="5"/>
    </row>
    <row r="54" spans="2:2" ht="27">
      <c r="B54" s="5"/>
    </row>
    <row r="55" spans="2:2" ht="27">
      <c r="B55" s="5"/>
    </row>
    <row r="56" spans="2:2" ht="27">
      <c r="B56" s="5"/>
    </row>
    <row r="57" spans="2:2" ht="27">
      <c r="B57" s="5"/>
    </row>
    <row r="58" spans="2:2" ht="27">
      <c r="B58" s="5"/>
    </row>
    <row r="59" spans="2:2" ht="27">
      <c r="B59" s="5"/>
    </row>
    <row r="60" spans="2:2" ht="27">
      <c r="B60" s="5"/>
    </row>
    <row r="61" spans="2:2" ht="27">
      <c r="B61" s="5"/>
    </row>
    <row r="62" spans="2:2" ht="27">
      <c r="B62" s="5"/>
    </row>
    <row r="63" spans="2:2" ht="27">
      <c r="B63" s="5"/>
    </row>
    <row r="64" spans="2:2" ht="27">
      <c r="B64" s="5"/>
    </row>
    <row r="65" spans="2:2" ht="27">
      <c r="B65" s="5"/>
    </row>
    <row r="66" spans="2:2" ht="27">
      <c r="B66" s="5"/>
    </row>
    <row r="67" spans="2:2" ht="27">
      <c r="B67" s="5"/>
    </row>
    <row r="68" spans="2:2" ht="27">
      <c r="B68" s="5"/>
    </row>
    <row r="69" spans="2:2" ht="27">
      <c r="B69" s="5"/>
    </row>
    <row r="70" spans="2:2" ht="27">
      <c r="B70" s="5"/>
    </row>
    <row r="71" spans="2:2" ht="27">
      <c r="B71" s="5"/>
    </row>
    <row r="72" spans="2:2" ht="27">
      <c r="B72" s="5"/>
    </row>
    <row r="73" spans="2:2" ht="27">
      <c r="B73" s="5"/>
    </row>
    <row r="74" spans="2:2" ht="27">
      <c r="B74" s="5"/>
    </row>
    <row r="75" spans="2:2" ht="27">
      <c r="B75" s="5"/>
    </row>
    <row r="76" spans="2:2" ht="27">
      <c r="B76" s="5"/>
    </row>
    <row r="77" spans="2:2" ht="27">
      <c r="B77" s="5"/>
    </row>
    <row r="78" spans="2:2" ht="27">
      <c r="B78" s="5"/>
    </row>
    <row r="79" spans="2:2" ht="27">
      <c r="B79" s="5"/>
    </row>
    <row r="80" spans="2:2" ht="27">
      <c r="B80" s="5"/>
    </row>
    <row r="81" spans="2:2" ht="27">
      <c r="B81" s="5"/>
    </row>
    <row r="82" spans="2:2" ht="27">
      <c r="B82" s="5"/>
    </row>
    <row r="83" spans="2:2" ht="27">
      <c r="B83" s="5"/>
    </row>
    <row r="84" spans="2:2" ht="27">
      <c r="B84" s="5"/>
    </row>
    <row r="85" spans="2:2" ht="27">
      <c r="B85" s="5"/>
    </row>
    <row r="86" spans="2:2" ht="27">
      <c r="B86" s="5"/>
    </row>
    <row r="87" spans="2:2" ht="27">
      <c r="B87" s="5"/>
    </row>
    <row r="88" spans="2:2" ht="27">
      <c r="B88" s="5"/>
    </row>
    <row r="89" spans="2:2" ht="27">
      <c r="B89" s="5"/>
    </row>
    <row r="90" spans="2:2" ht="27">
      <c r="B90" s="5"/>
    </row>
    <row r="91" spans="2:2" ht="27">
      <c r="B91" s="5"/>
    </row>
    <row r="92" spans="2:2" ht="27">
      <c r="B92" s="5"/>
    </row>
    <row r="93" spans="2:2" ht="27">
      <c r="B93" s="5"/>
    </row>
    <row r="94" spans="2:2" ht="27">
      <c r="B94" s="5"/>
    </row>
    <row r="95" spans="2:2" ht="27">
      <c r="B95" s="5"/>
    </row>
    <row r="96" spans="2:2" ht="27">
      <c r="B96" s="5"/>
    </row>
    <row r="97" spans="2:2" ht="27">
      <c r="B97" s="5"/>
    </row>
    <row r="98" spans="2:2" ht="27">
      <c r="B98" s="5"/>
    </row>
    <row r="99" spans="2:2" ht="27">
      <c r="B99" s="5"/>
    </row>
    <row r="100" spans="2:2" ht="27">
      <c r="B100" s="5"/>
    </row>
    <row r="101" spans="2:2" ht="27">
      <c r="B101" s="5"/>
    </row>
    <row r="102" spans="2:2" ht="27">
      <c r="B102" s="5"/>
    </row>
    <row r="103" spans="2:2" ht="27">
      <c r="B103" s="5"/>
    </row>
    <row r="104" spans="2:2" ht="27">
      <c r="B104" s="5"/>
    </row>
    <row r="105" spans="2:2" ht="27">
      <c r="B105" s="5"/>
    </row>
    <row r="106" spans="2:2" ht="27">
      <c r="B106" s="5"/>
    </row>
    <row r="107" spans="2:2" ht="27">
      <c r="B107" s="5"/>
    </row>
    <row r="108" spans="2:2" ht="27">
      <c r="B108" s="5"/>
    </row>
    <row r="109" spans="2:2" ht="27">
      <c r="B109" s="5"/>
    </row>
    <row r="110" spans="2:2" ht="27">
      <c r="B110" s="5"/>
    </row>
    <row r="111" spans="2:2" ht="27">
      <c r="B111" s="5"/>
    </row>
    <row r="112" spans="2:2" ht="27">
      <c r="B112" s="5"/>
    </row>
    <row r="113" spans="2:2" ht="27">
      <c r="B113" s="5"/>
    </row>
    <row r="114" spans="2:2" ht="27">
      <c r="B114" s="5"/>
    </row>
    <row r="115" spans="2:2" ht="27">
      <c r="B115" s="5"/>
    </row>
    <row r="116" spans="2:2" ht="27">
      <c r="B116" s="5"/>
    </row>
    <row r="117" spans="2:2" ht="27">
      <c r="B117" s="5"/>
    </row>
    <row r="118" spans="2:2" ht="27">
      <c r="B118" s="5"/>
    </row>
    <row r="119" spans="2:2" ht="27">
      <c r="B119" s="5"/>
    </row>
    <row r="120" spans="2:2" ht="27">
      <c r="B120" s="5"/>
    </row>
    <row r="121" spans="2:2" ht="27">
      <c r="B121" s="5"/>
    </row>
    <row r="122" spans="2:2" ht="27">
      <c r="B122" s="5"/>
    </row>
    <row r="123" spans="2:2" ht="27">
      <c r="B123" s="5"/>
    </row>
    <row r="124" spans="2:2" ht="27">
      <c r="B124" s="5"/>
    </row>
    <row r="125" spans="2:2" ht="27">
      <c r="B125" s="5"/>
    </row>
    <row r="126" spans="2:2" ht="27">
      <c r="B126" s="5"/>
    </row>
    <row r="127" spans="2:2" ht="27">
      <c r="B127" s="5"/>
    </row>
    <row r="128" spans="2:2" ht="27">
      <c r="B128" s="5"/>
    </row>
    <row r="129" spans="2:2" ht="27">
      <c r="B129" s="5"/>
    </row>
    <row r="130" spans="2:2" ht="27">
      <c r="B130" s="5"/>
    </row>
    <row r="131" spans="2:2" ht="27">
      <c r="B131" s="5"/>
    </row>
    <row r="132" spans="2:2" ht="27">
      <c r="B132" s="5"/>
    </row>
    <row r="133" spans="2:2" ht="27">
      <c r="B133" s="5"/>
    </row>
    <row r="134" spans="2:2" ht="27">
      <c r="B134" s="5"/>
    </row>
    <row r="135" spans="2:2" ht="27">
      <c r="B135" s="5"/>
    </row>
    <row r="136" spans="2:2" ht="27">
      <c r="B136" s="5"/>
    </row>
    <row r="137" spans="2:2" ht="27">
      <c r="B137" s="5"/>
    </row>
    <row r="138" spans="2:2" ht="27">
      <c r="B138" s="5"/>
    </row>
    <row r="139" spans="2:2" ht="27">
      <c r="B139" s="5"/>
    </row>
    <row r="140" spans="2:2" ht="27">
      <c r="B140" s="5"/>
    </row>
    <row r="141" spans="2:2" ht="27">
      <c r="B141" s="5"/>
    </row>
    <row r="142" spans="2:2" ht="27">
      <c r="B142" s="5"/>
    </row>
    <row r="143" spans="2:2" ht="27">
      <c r="B143" s="5"/>
    </row>
    <row r="144" spans="2:2" ht="27">
      <c r="B144" s="5"/>
    </row>
    <row r="145" spans="2:2" ht="27">
      <c r="B145" s="5"/>
    </row>
    <row r="146" spans="2:2" ht="27">
      <c r="B146" s="5"/>
    </row>
    <row r="147" spans="2:2" ht="27">
      <c r="B147" s="5"/>
    </row>
    <row r="148" spans="2:2" ht="27">
      <c r="B148" s="5"/>
    </row>
    <row r="149" spans="2:2" ht="27">
      <c r="B149" s="5"/>
    </row>
    <row r="150" spans="2:2" ht="27">
      <c r="B150" s="5"/>
    </row>
    <row r="151" spans="2:2" ht="27">
      <c r="B151" s="5"/>
    </row>
    <row r="152" spans="2:2" ht="27">
      <c r="B152" s="5"/>
    </row>
    <row r="153" spans="2:2" ht="27">
      <c r="B153" s="5"/>
    </row>
    <row r="154" spans="2:2" ht="27">
      <c r="B154" s="5"/>
    </row>
    <row r="155" spans="2:2" ht="27">
      <c r="B155" s="5"/>
    </row>
    <row r="156" spans="2:2" ht="27">
      <c r="B156" s="5"/>
    </row>
    <row r="157" spans="2:2" ht="27">
      <c r="B157" s="5"/>
    </row>
    <row r="158" spans="2:2" ht="27">
      <c r="B158" s="5"/>
    </row>
    <row r="159" spans="2:2" ht="27">
      <c r="B159" s="5"/>
    </row>
    <row r="160" spans="2:2" ht="27">
      <c r="B160" s="5"/>
    </row>
    <row r="161" spans="2:2" ht="27">
      <c r="B161" s="5"/>
    </row>
    <row r="162" spans="2:2" ht="27">
      <c r="B162" s="5"/>
    </row>
    <row r="163" spans="2:2" ht="27">
      <c r="B163" s="5"/>
    </row>
    <row r="164" spans="2:2" ht="27">
      <c r="B164" s="5"/>
    </row>
    <row r="165" spans="2:2" ht="27">
      <c r="B165" s="5"/>
    </row>
    <row r="166" spans="2:2" ht="27">
      <c r="B166" s="5"/>
    </row>
    <row r="167" spans="2:2" ht="27">
      <c r="B167" s="5"/>
    </row>
    <row r="168" spans="2:2" ht="27">
      <c r="B168" s="5"/>
    </row>
    <row r="169" spans="2:2" ht="27">
      <c r="B169" s="5"/>
    </row>
    <row r="170" spans="2:2" ht="27">
      <c r="B170" s="5"/>
    </row>
    <row r="171" spans="2:2" ht="27">
      <c r="B171" s="5"/>
    </row>
    <row r="172" spans="2:2" ht="27">
      <c r="B172" s="5"/>
    </row>
    <row r="173" spans="2:2" ht="27">
      <c r="B173" s="5"/>
    </row>
    <row r="174" spans="2:2" ht="27">
      <c r="B174" s="5"/>
    </row>
    <row r="175" spans="2:2" ht="27">
      <c r="B175" s="5"/>
    </row>
    <row r="176" spans="2:2" ht="27">
      <c r="B176" s="5"/>
    </row>
    <row r="177" spans="2:2" ht="27">
      <c r="B177" s="5"/>
    </row>
    <row r="178" spans="2:2" ht="27">
      <c r="B178" s="5"/>
    </row>
    <row r="179" spans="2:2" ht="27">
      <c r="B179" s="5"/>
    </row>
    <row r="180" spans="2:2" ht="27">
      <c r="B180" s="5"/>
    </row>
    <row r="181" spans="2:2" ht="27">
      <c r="B181" s="5"/>
    </row>
    <row r="182" spans="2:2" ht="27">
      <c r="B182" s="5"/>
    </row>
    <row r="183" spans="2:2" ht="27">
      <c r="B183" s="5"/>
    </row>
    <row r="184" spans="2:2" ht="27">
      <c r="B184" s="5"/>
    </row>
    <row r="185" spans="2:2" ht="27">
      <c r="B185" s="5"/>
    </row>
    <row r="186" spans="2:2" ht="27">
      <c r="B186" s="5"/>
    </row>
    <row r="187" spans="2:2" ht="27">
      <c r="B187" s="5"/>
    </row>
    <row r="188" spans="2:2" ht="27">
      <c r="B188" s="5"/>
    </row>
    <row r="189" spans="2:2" ht="27">
      <c r="B189" s="5"/>
    </row>
    <row r="190" spans="2:2" ht="27">
      <c r="B190" s="5"/>
    </row>
    <row r="191" spans="2:2" ht="27">
      <c r="B191" s="5"/>
    </row>
    <row r="192" spans="2:2" ht="27">
      <c r="B192" s="5"/>
    </row>
    <row r="193" spans="2:2" ht="27">
      <c r="B193" s="5"/>
    </row>
    <row r="194" spans="2:2" ht="27">
      <c r="B194" s="5"/>
    </row>
    <row r="195" spans="2:2" ht="27">
      <c r="B195" s="5"/>
    </row>
    <row r="196" spans="2:2" ht="27">
      <c r="B196" s="5"/>
    </row>
    <row r="197" spans="2:2" ht="27">
      <c r="B197" s="5"/>
    </row>
    <row r="198" spans="2:2" ht="27">
      <c r="B198" s="5"/>
    </row>
    <row r="199" spans="2:2" ht="27">
      <c r="B199" s="5"/>
    </row>
    <row r="200" spans="2:2" ht="27">
      <c r="B200" s="5"/>
    </row>
    <row r="201" spans="2:2" ht="27">
      <c r="B201" s="5"/>
    </row>
    <row r="202" spans="2:2" ht="27">
      <c r="B202" s="5"/>
    </row>
    <row r="203" spans="2:2" ht="27">
      <c r="B203" s="5"/>
    </row>
    <row r="204" spans="2:2" ht="27">
      <c r="B204" s="5"/>
    </row>
    <row r="205" spans="2:2" ht="27">
      <c r="B205" s="5"/>
    </row>
    <row r="206" spans="2:2" ht="27">
      <c r="B206" s="5"/>
    </row>
    <row r="207" spans="2:2" ht="27">
      <c r="B207" s="5"/>
    </row>
    <row r="208" spans="2:2" ht="27">
      <c r="B208" s="5"/>
    </row>
    <row r="209" spans="2:2" ht="27">
      <c r="B209" s="5"/>
    </row>
    <row r="210" spans="2:2" ht="27">
      <c r="B210" s="5"/>
    </row>
    <row r="211" spans="2:2" ht="27">
      <c r="B211" s="5"/>
    </row>
    <row r="212" spans="2:2" ht="27">
      <c r="B212" s="5"/>
    </row>
    <row r="213" spans="2:2" ht="27">
      <c r="B213" s="5"/>
    </row>
    <row r="214" spans="2:2" ht="27">
      <c r="B214" s="5"/>
    </row>
    <row r="215" spans="2:2" ht="27">
      <c r="B215" s="5"/>
    </row>
    <row r="216" spans="2:2" ht="27">
      <c r="B216" s="5"/>
    </row>
    <row r="217" spans="2:2" ht="27">
      <c r="B217" s="5"/>
    </row>
    <row r="218" spans="2:2" ht="27">
      <c r="B218" s="5"/>
    </row>
    <row r="219" spans="2:2" ht="27">
      <c r="B219" s="5"/>
    </row>
    <row r="220" spans="2:2" ht="27">
      <c r="B220" s="5"/>
    </row>
    <row r="221" spans="2:2" ht="27">
      <c r="B221" s="5"/>
    </row>
    <row r="222" spans="2:2" ht="27">
      <c r="B222" s="5"/>
    </row>
    <row r="223" spans="2:2" ht="27">
      <c r="B223" s="5"/>
    </row>
    <row r="224" spans="2:2" ht="27">
      <c r="B224" s="5"/>
    </row>
    <row r="225" spans="2:2" ht="27">
      <c r="B225" s="5"/>
    </row>
    <row r="226" spans="2:2" ht="27">
      <c r="B226" s="5"/>
    </row>
    <row r="227" spans="2:2" ht="27">
      <c r="B227" s="5"/>
    </row>
    <row r="228" spans="2:2" ht="27">
      <c r="B228" s="5"/>
    </row>
    <row r="229" spans="2:2" ht="27">
      <c r="B229" s="5"/>
    </row>
    <row r="230" spans="2:2" ht="27">
      <c r="B230" s="5"/>
    </row>
    <row r="231" spans="2:2" ht="27">
      <c r="B231" s="5"/>
    </row>
    <row r="232" spans="2:2" ht="27">
      <c r="B232" s="5"/>
    </row>
    <row r="233" spans="2:2" ht="27">
      <c r="B233" s="5"/>
    </row>
    <row r="234" spans="2:2" ht="27">
      <c r="B234" s="5"/>
    </row>
    <row r="235" spans="2:2" ht="27">
      <c r="B235" s="5"/>
    </row>
    <row r="236" spans="2:2" ht="27">
      <c r="B236" s="5"/>
    </row>
    <row r="237" spans="2:2" ht="27">
      <c r="B237" s="5"/>
    </row>
    <row r="238" spans="2:2" ht="27">
      <c r="B238" s="5"/>
    </row>
    <row r="239" spans="2:2" ht="27">
      <c r="B239" s="5"/>
    </row>
    <row r="240" spans="2:2" ht="27">
      <c r="B240" s="5"/>
    </row>
    <row r="241" spans="2:2" ht="27">
      <c r="B241" s="5"/>
    </row>
    <row r="242" spans="2:2" ht="27">
      <c r="B242" s="5"/>
    </row>
    <row r="243" spans="2:2" ht="27">
      <c r="B243" s="5"/>
    </row>
    <row r="244" spans="2:2" ht="27">
      <c r="B244" s="5"/>
    </row>
    <row r="245" spans="2:2" ht="27">
      <c r="B245" s="5"/>
    </row>
    <row r="246" spans="2:2" ht="27">
      <c r="B246" s="5"/>
    </row>
    <row r="247" spans="2:2" ht="27">
      <c r="B247" s="5"/>
    </row>
    <row r="248" spans="2:2" ht="27">
      <c r="B248" s="5"/>
    </row>
    <row r="249" spans="2:2" ht="27">
      <c r="B249" s="5"/>
    </row>
    <row r="250" spans="2:2" ht="27">
      <c r="B250" s="5"/>
    </row>
    <row r="251" spans="2:2" ht="27">
      <c r="B251" s="5"/>
    </row>
    <row r="252" spans="2:2" ht="27">
      <c r="B252" s="5"/>
    </row>
    <row r="253" spans="2:2" ht="27">
      <c r="B253" s="5"/>
    </row>
    <row r="254" spans="2:2" ht="27">
      <c r="B254" s="5"/>
    </row>
    <row r="255" spans="2:2" ht="27">
      <c r="B255" s="5"/>
    </row>
    <row r="256" spans="2:2" ht="27">
      <c r="B256" s="5"/>
    </row>
    <row r="257" spans="2:2" ht="27">
      <c r="B257" s="5"/>
    </row>
    <row r="258" spans="2:2" ht="27">
      <c r="B258" s="5"/>
    </row>
    <row r="259" spans="2:2" ht="27">
      <c r="B259" s="5"/>
    </row>
    <row r="260" spans="2:2" ht="27">
      <c r="B260" s="5"/>
    </row>
    <row r="261" spans="2:2" ht="27">
      <c r="B261" s="5"/>
    </row>
    <row r="262" spans="2:2" ht="27">
      <c r="B262" s="5"/>
    </row>
    <row r="263" spans="2:2" ht="27">
      <c r="B263" s="5"/>
    </row>
    <row r="264" spans="2:2" ht="27">
      <c r="B264" s="5"/>
    </row>
    <row r="265" spans="2:2" ht="27">
      <c r="B265" s="5"/>
    </row>
    <row r="266" spans="2:2" ht="27">
      <c r="B266" s="5"/>
    </row>
    <row r="267" spans="2:2" ht="27">
      <c r="B267" s="5"/>
    </row>
    <row r="268" spans="2:2" ht="27">
      <c r="B268" s="5"/>
    </row>
    <row r="269" spans="2:2" ht="27">
      <c r="B269" s="5"/>
    </row>
    <row r="270" spans="2:2" ht="27">
      <c r="B270" s="5"/>
    </row>
    <row r="271" spans="2:2" ht="27">
      <c r="B271" s="5"/>
    </row>
    <row r="272" spans="2:2" ht="27">
      <c r="B272" s="5"/>
    </row>
    <row r="273" spans="2:2" ht="27">
      <c r="B273" s="5"/>
    </row>
    <row r="274" spans="2:2" ht="27">
      <c r="B274" s="5"/>
    </row>
    <row r="275" spans="2:2" ht="27">
      <c r="B275" s="5"/>
    </row>
    <row r="276" spans="2:2" ht="27">
      <c r="B276" s="5"/>
    </row>
    <row r="277" spans="2:2" ht="27">
      <c r="B277" s="5"/>
    </row>
    <row r="278" spans="2:2" ht="27">
      <c r="B278" s="5"/>
    </row>
    <row r="279" spans="2:2" ht="27">
      <c r="B279" s="5"/>
    </row>
    <row r="280" spans="2:2" ht="27">
      <c r="B280" s="5"/>
    </row>
    <row r="281" spans="2:2" ht="27">
      <c r="B281" s="5"/>
    </row>
    <row r="282" spans="2:2" ht="27">
      <c r="B282" s="5"/>
    </row>
    <row r="283" spans="2:2" ht="27">
      <c r="B283" s="5"/>
    </row>
    <row r="284" spans="2:2" ht="27">
      <c r="B284" s="5"/>
    </row>
    <row r="285" spans="2:2" ht="27">
      <c r="B285" s="5"/>
    </row>
    <row r="286" spans="2:2" ht="27">
      <c r="B286" s="5"/>
    </row>
    <row r="287" spans="2:2" ht="27">
      <c r="B287" s="5"/>
    </row>
    <row r="288" spans="2:2" ht="27">
      <c r="B288" s="5"/>
    </row>
    <row r="289" spans="2:2" ht="27">
      <c r="B289" s="5"/>
    </row>
    <row r="290" spans="2:2" ht="27">
      <c r="B290" s="5"/>
    </row>
    <row r="291" spans="2:2" ht="27">
      <c r="B291" s="5"/>
    </row>
    <row r="292" spans="2:2" ht="27">
      <c r="B292" s="5"/>
    </row>
    <row r="293" spans="2:2" ht="27">
      <c r="B293" s="5"/>
    </row>
    <row r="294" spans="2:2" ht="27">
      <c r="B294" s="5"/>
    </row>
    <row r="295" spans="2:2" ht="27">
      <c r="B295" s="5"/>
    </row>
    <row r="296" spans="2:2" ht="27">
      <c r="B296" s="5"/>
    </row>
    <row r="297" spans="2:2" ht="27">
      <c r="B297" s="5"/>
    </row>
    <row r="298" spans="2:2" ht="27">
      <c r="B298" s="5"/>
    </row>
    <row r="299" spans="2:2" ht="27">
      <c r="B299" s="5"/>
    </row>
    <row r="300" spans="2:2" ht="27">
      <c r="B300" s="5"/>
    </row>
    <row r="301" spans="2:2" ht="27">
      <c r="B301" s="5"/>
    </row>
    <row r="302" spans="2:2" ht="27">
      <c r="B302" s="5"/>
    </row>
    <row r="303" spans="2:2" ht="27">
      <c r="B303" s="5"/>
    </row>
    <row r="304" spans="2:2" ht="27">
      <c r="B304" s="5"/>
    </row>
    <row r="305" spans="2:2" ht="27">
      <c r="B305" s="5"/>
    </row>
    <row r="306" spans="2:2" ht="27">
      <c r="B306" s="5"/>
    </row>
    <row r="307" spans="2:2" ht="27">
      <c r="B307" s="5"/>
    </row>
    <row r="308" spans="2:2" ht="27">
      <c r="B308" s="5"/>
    </row>
    <row r="309" spans="2:2" ht="27">
      <c r="B309" s="5"/>
    </row>
    <row r="310" spans="2:2" ht="27">
      <c r="B310" s="5"/>
    </row>
    <row r="311" spans="2:2" ht="27">
      <c r="B311" s="5"/>
    </row>
    <row r="312" spans="2:2" ht="27">
      <c r="B312" s="5"/>
    </row>
    <row r="313" spans="2:2" ht="27">
      <c r="B313" s="5"/>
    </row>
    <row r="314" spans="2:2" ht="27">
      <c r="B314" s="5"/>
    </row>
    <row r="315" spans="2:2" ht="27">
      <c r="B315" s="5"/>
    </row>
    <row r="316" spans="2:2" ht="27">
      <c r="B316" s="5"/>
    </row>
    <row r="317" spans="2:2" ht="27">
      <c r="B317" s="5"/>
    </row>
    <row r="318" spans="2:2" ht="27">
      <c r="B318" s="5"/>
    </row>
    <row r="319" spans="2:2" ht="27">
      <c r="B319" s="5"/>
    </row>
    <row r="320" spans="2:2" ht="27">
      <c r="B320" s="5"/>
    </row>
    <row r="321" spans="2:2" ht="27">
      <c r="B321" s="5"/>
    </row>
    <row r="322" spans="2:2" ht="27">
      <c r="B322" s="5"/>
    </row>
    <row r="323" spans="2:2" ht="27">
      <c r="B323" s="5"/>
    </row>
    <row r="324" spans="2:2" ht="27">
      <c r="B324" s="5"/>
    </row>
    <row r="325" spans="2:2" ht="27">
      <c r="B325" s="5"/>
    </row>
    <row r="326" spans="2:2" ht="27">
      <c r="B326" s="5"/>
    </row>
    <row r="327" spans="2:2" ht="27">
      <c r="B327" s="5"/>
    </row>
    <row r="328" spans="2:2" ht="27">
      <c r="B328" s="5"/>
    </row>
    <row r="329" spans="2:2" ht="27">
      <c r="B329" s="5"/>
    </row>
    <row r="330" spans="2:2" ht="27">
      <c r="B330" s="5"/>
    </row>
    <row r="331" spans="2:2" ht="27">
      <c r="B331" s="5"/>
    </row>
    <row r="332" spans="2:2" ht="27">
      <c r="B332" s="5"/>
    </row>
    <row r="333" spans="2:2" ht="27">
      <c r="B333" s="5"/>
    </row>
    <row r="334" spans="2:2" ht="27">
      <c r="B334" s="5"/>
    </row>
    <row r="335" spans="2:2" ht="27">
      <c r="B335" s="5"/>
    </row>
    <row r="336" spans="2:2" ht="27">
      <c r="B336" s="5"/>
    </row>
    <row r="337" spans="2:2" ht="27">
      <c r="B337" s="5"/>
    </row>
    <row r="338" spans="2:2" ht="27">
      <c r="B338" s="5"/>
    </row>
    <row r="339" spans="2:2" ht="27">
      <c r="B339" s="5"/>
    </row>
    <row r="340" spans="2:2" ht="27">
      <c r="B340" s="5"/>
    </row>
    <row r="341" spans="2:2" ht="27">
      <c r="B341" s="5"/>
    </row>
    <row r="342" spans="2:2" ht="27">
      <c r="B342" s="5"/>
    </row>
    <row r="343" spans="2:2" ht="27">
      <c r="B343" s="5"/>
    </row>
    <row r="344" spans="2:2" ht="27">
      <c r="B344" s="5"/>
    </row>
    <row r="345" spans="2:2" ht="27">
      <c r="B345" s="5"/>
    </row>
    <row r="346" spans="2:2" ht="27">
      <c r="B346" s="5"/>
    </row>
    <row r="347" spans="2:2" ht="27">
      <c r="B347" s="5"/>
    </row>
    <row r="348" spans="2:2" ht="27">
      <c r="B348" s="5"/>
    </row>
    <row r="349" spans="2:2" ht="27">
      <c r="B349" s="5"/>
    </row>
    <row r="350" spans="2:2" ht="27">
      <c r="B350" s="5"/>
    </row>
    <row r="351" spans="2:2" ht="27">
      <c r="B351" s="5"/>
    </row>
    <row r="352" spans="2:2" ht="27">
      <c r="B352" s="5"/>
    </row>
    <row r="353" spans="2:2" ht="27">
      <c r="B353" s="5"/>
    </row>
    <row r="354" spans="2:2" ht="27">
      <c r="B354" s="5"/>
    </row>
    <row r="355" spans="2:2" ht="27">
      <c r="B355" s="5"/>
    </row>
    <row r="356" spans="2:2" ht="27">
      <c r="B356" s="5"/>
    </row>
    <row r="357" spans="2:2" ht="27">
      <c r="B357" s="5"/>
    </row>
    <row r="358" spans="2:2" ht="27">
      <c r="B358" s="5"/>
    </row>
    <row r="359" spans="2:2" ht="27">
      <c r="B359" s="5"/>
    </row>
    <row r="360" spans="2:2" ht="27">
      <c r="B360" s="5"/>
    </row>
    <row r="361" spans="2:2" ht="27">
      <c r="B361" s="5"/>
    </row>
    <row r="362" spans="2:2" ht="27">
      <c r="B362" s="5"/>
    </row>
    <row r="363" spans="2:2" ht="27">
      <c r="B363" s="5"/>
    </row>
    <row r="364" spans="2:2" ht="27">
      <c r="B364" s="5"/>
    </row>
    <row r="365" spans="2:2" ht="27">
      <c r="B365" s="5"/>
    </row>
    <row r="366" spans="2:2" ht="27">
      <c r="B366" s="5"/>
    </row>
    <row r="367" spans="2:2" ht="27">
      <c r="B367" s="5"/>
    </row>
    <row r="368" spans="2:2" ht="27">
      <c r="B368" s="5"/>
    </row>
    <row r="369" spans="2:2" ht="27">
      <c r="B369" s="5"/>
    </row>
    <row r="370" spans="2:2" ht="27">
      <c r="B370" s="5"/>
    </row>
    <row r="371" spans="2:2" ht="27">
      <c r="B371" s="5"/>
    </row>
    <row r="372" spans="2:2" ht="27">
      <c r="B372" s="5"/>
    </row>
    <row r="373" spans="2:2" ht="27">
      <c r="B373" s="5"/>
    </row>
    <row r="374" spans="2:2" ht="27">
      <c r="B374" s="5"/>
    </row>
    <row r="375" spans="2:2" ht="27">
      <c r="B375" s="5"/>
    </row>
    <row r="376" spans="2:2" ht="27">
      <c r="B376" s="5"/>
    </row>
    <row r="377" spans="2:2" ht="27">
      <c r="B377" s="5"/>
    </row>
    <row r="378" spans="2:2" ht="27">
      <c r="B378" s="5"/>
    </row>
    <row r="379" spans="2:2" ht="27">
      <c r="B379" s="5"/>
    </row>
    <row r="380" spans="2:2" ht="27">
      <c r="B380" s="5"/>
    </row>
    <row r="381" spans="2:2" ht="27">
      <c r="B381" s="5"/>
    </row>
    <row r="382" spans="2:2" ht="27">
      <c r="B382" s="5"/>
    </row>
    <row r="383" spans="2:2" ht="27">
      <c r="B383" s="5"/>
    </row>
    <row r="384" spans="2:2" ht="27">
      <c r="B384" s="5"/>
    </row>
    <row r="385" spans="2:2" ht="27">
      <c r="B385" s="5"/>
    </row>
    <row r="386" spans="2:2" ht="27">
      <c r="B386" s="5"/>
    </row>
    <row r="387" spans="2:2" ht="27">
      <c r="B387" s="5"/>
    </row>
    <row r="388" spans="2:2" ht="27">
      <c r="B388" s="5"/>
    </row>
    <row r="389" spans="2:2" ht="27">
      <c r="B389" s="5"/>
    </row>
    <row r="390" spans="2:2" ht="27">
      <c r="B390" s="5"/>
    </row>
    <row r="391" spans="2:2" ht="27">
      <c r="B391" s="5"/>
    </row>
    <row r="392" spans="2:2" ht="27">
      <c r="B392" s="5"/>
    </row>
    <row r="393" spans="2:2" ht="27">
      <c r="B393" s="5"/>
    </row>
    <row r="394" spans="2:2" ht="27">
      <c r="B394" s="5"/>
    </row>
    <row r="395" spans="2:2" ht="27">
      <c r="B395" s="5"/>
    </row>
    <row r="396" spans="2:2" ht="27">
      <c r="B396" s="5"/>
    </row>
    <row r="397" spans="2:2" ht="27">
      <c r="B397" s="5"/>
    </row>
    <row r="398" spans="2:2" ht="27">
      <c r="B398" s="5"/>
    </row>
    <row r="399" spans="2:2" ht="27">
      <c r="B399" s="5"/>
    </row>
    <row r="400" spans="2:2" ht="27">
      <c r="B400" s="5"/>
    </row>
    <row r="401" spans="2:2" ht="27">
      <c r="B401" s="5"/>
    </row>
    <row r="402" spans="2:2" ht="27">
      <c r="B402" s="5"/>
    </row>
    <row r="403" spans="2:2" ht="27">
      <c r="B403" s="5"/>
    </row>
    <row r="404" spans="2:2" ht="27">
      <c r="B404" s="5"/>
    </row>
    <row r="405" spans="2:2" ht="27">
      <c r="B405" s="5"/>
    </row>
    <row r="406" spans="2:2" ht="27">
      <c r="B406" s="5"/>
    </row>
    <row r="407" spans="2:2" ht="27">
      <c r="B407" s="5"/>
    </row>
    <row r="408" spans="2:2" ht="27">
      <c r="B408" s="5"/>
    </row>
    <row r="409" spans="2:2" ht="27">
      <c r="B409" s="5"/>
    </row>
    <row r="410" spans="2:2" ht="27">
      <c r="B410" s="5"/>
    </row>
    <row r="411" spans="2:2" ht="27">
      <c r="B411" s="5"/>
    </row>
    <row r="412" spans="2:2" ht="27">
      <c r="B412" s="5"/>
    </row>
    <row r="413" spans="2:2" ht="27">
      <c r="B413" s="5"/>
    </row>
    <row r="414" spans="2:2" ht="27">
      <c r="B414" s="5"/>
    </row>
    <row r="415" spans="2:2" ht="27">
      <c r="B415" s="5"/>
    </row>
    <row r="416" spans="2:2" ht="27">
      <c r="B416" s="5"/>
    </row>
    <row r="417" spans="2:2" ht="27">
      <c r="B417" s="5"/>
    </row>
    <row r="418" spans="2:2" ht="27">
      <c r="B418" s="5"/>
    </row>
    <row r="419" spans="2:2" ht="27">
      <c r="B419" s="5"/>
    </row>
    <row r="420" spans="2:2" ht="27">
      <c r="B420" s="5"/>
    </row>
    <row r="421" spans="2:2" ht="27">
      <c r="B421" s="5"/>
    </row>
    <row r="422" spans="2:2" ht="27">
      <c r="B422" s="5"/>
    </row>
    <row r="423" spans="2:2" ht="27">
      <c r="B423" s="5"/>
    </row>
    <row r="424" spans="2:2" ht="27">
      <c r="B424" s="5"/>
    </row>
    <row r="425" spans="2:2" ht="27">
      <c r="B425" s="5"/>
    </row>
    <row r="426" spans="2:2" ht="27">
      <c r="B426" s="5"/>
    </row>
    <row r="427" spans="2:2" ht="27">
      <c r="B427" s="5"/>
    </row>
    <row r="428" spans="2:2" ht="27">
      <c r="B428" s="5"/>
    </row>
    <row r="429" spans="2:2" ht="27">
      <c r="B429" s="5"/>
    </row>
    <row r="430" spans="2:2" ht="27">
      <c r="B430" s="5"/>
    </row>
    <row r="431" spans="2:2" ht="27">
      <c r="B431" s="5"/>
    </row>
    <row r="432" spans="2:2" ht="27">
      <c r="B432" s="5"/>
    </row>
    <row r="433" spans="2:2" ht="27">
      <c r="B433" s="5"/>
    </row>
    <row r="434" spans="2:2" ht="27">
      <c r="B434" s="5"/>
    </row>
    <row r="435" spans="2:2" ht="27">
      <c r="B435" s="5"/>
    </row>
    <row r="436" spans="2:2" ht="27">
      <c r="B436" s="5"/>
    </row>
    <row r="437" spans="2:2" ht="27">
      <c r="B437" s="5"/>
    </row>
    <row r="438" spans="2:2" ht="27">
      <c r="B438" s="5"/>
    </row>
    <row r="439" spans="2:2" ht="27">
      <c r="B439" s="5"/>
    </row>
    <row r="440" spans="2:2" ht="27">
      <c r="B440" s="5"/>
    </row>
    <row r="441" spans="2:2" ht="27">
      <c r="B441" s="5"/>
    </row>
    <row r="442" spans="2:2" ht="27">
      <c r="B442" s="5"/>
    </row>
    <row r="443" spans="2:2" ht="27">
      <c r="B443" s="5"/>
    </row>
    <row r="444" spans="2:2" ht="27">
      <c r="B444" s="5"/>
    </row>
    <row r="445" spans="2:2" ht="27">
      <c r="B445" s="5"/>
    </row>
    <row r="446" spans="2:2" ht="27">
      <c r="B446" s="5"/>
    </row>
    <row r="447" spans="2:2" ht="27">
      <c r="B447" s="5"/>
    </row>
    <row r="448" spans="2:2" ht="27">
      <c r="B448" s="5"/>
    </row>
    <row r="449" spans="2:2" ht="27">
      <c r="B449" s="5"/>
    </row>
    <row r="450" spans="2:2" ht="27">
      <c r="B450" s="5"/>
    </row>
    <row r="451" spans="2:2" ht="27">
      <c r="B451" s="5"/>
    </row>
    <row r="452" spans="2:2" ht="27">
      <c r="B452" s="5"/>
    </row>
    <row r="453" spans="2:2" ht="27">
      <c r="B453" s="5"/>
    </row>
    <row r="454" spans="2:2" ht="27">
      <c r="B454" s="5"/>
    </row>
    <row r="455" spans="2:2" ht="27">
      <c r="B455" s="5"/>
    </row>
    <row r="456" spans="2:2" ht="27">
      <c r="B456" s="5"/>
    </row>
    <row r="457" spans="2:2" ht="27">
      <c r="B457" s="5"/>
    </row>
    <row r="458" spans="2:2" ht="27">
      <c r="B458" s="5"/>
    </row>
    <row r="459" spans="2:2" ht="27">
      <c r="B459" s="5"/>
    </row>
    <row r="460" spans="2:2" ht="27">
      <c r="B460" s="5"/>
    </row>
    <row r="461" spans="2:2" ht="27">
      <c r="B461" s="5"/>
    </row>
    <row r="462" spans="2:2" ht="27">
      <c r="B462" s="5"/>
    </row>
    <row r="463" spans="2:2" ht="27">
      <c r="B463" s="5"/>
    </row>
    <row r="464" spans="2:2" ht="27">
      <c r="B464" s="5"/>
    </row>
    <row r="465" spans="2:2" ht="27">
      <c r="B465" s="5"/>
    </row>
    <row r="466" spans="2:2" ht="27">
      <c r="B466" s="5"/>
    </row>
    <row r="467" spans="2:2" ht="27">
      <c r="B467" s="5"/>
    </row>
    <row r="468" spans="2:2" ht="27">
      <c r="B468" s="5"/>
    </row>
    <row r="469" spans="2:2" ht="27">
      <c r="B469" s="5"/>
    </row>
    <row r="470" spans="2:2" ht="27">
      <c r="B470" s="5"/>
    </row>
    <row r="471" spans="2:2" ht="27">
      <c r="B471" s="5"/>
    </row>
    <row r="472" spans="2:2" ht="27">
      <c r="B472" s="5"/>
    </row>
    <row r="473" spans="2:2" ht="27">
      <c r="B473" s="5"/>
    </row>
    <row r="474" spans="2:2" ht="27">
      <c r="B474" s="5"/>
    </row>
    <row r="475" spans="2:2" ht="27">
      <c r="B475" s="5"/>
    </row>
    <row r="476" spans="2:2" ht="27">
      <c r="B476" s="5"/>
    </row>
    <row r="477" spans="2:2" ht="27">
      <c r="B477" s="5"/>
    </row>
    <row r="478" spans="2:2" ht="27">
      <c r="B478" s="5"/>
    </row>
    <row r="479" spans="2:2" ht="27">
      <c r="B479" s="5"/>
    </row>
    <row r="480" spans="2:2" ht="27">
      <c r="B480" s="5"/>
    </row>
    <row r="481" spans="2:2" ht="27">
      <c r="B481" s="5"/>
    </row>
    <row r="482" spans="2:2" ht="27">
      <c r="B482" s="5"/>
    </row>
    <row r="483" spans="2:2" ht="27">
      <c r="B483" s="5"/>
    </row>
    <row r="484" spans="2:2" ht="27">
      <c r="B484" s="5"/>
    </row>
    <row r="485" spans="2:2" ht="27">
      <c r="B485" s="5"/>
    </row>
    <row r="486" spans="2:2" ht="27">
      <c r="B486" s="5"/>
    </row>
    <row r="487" spans="2:2" ht="27">
      <c r="B487" s="5"/>
    </row>
    <row r="488" spans="2:2" ht="27">
      <c r="B488" s="5"/>
    </row>
    <row r="489" spans="2:2" ht="27">
      <c r="B489" s="5"/>
    </row>
    <row r="490" spans="2:2" ht="27">
      <c r="B490" s="5"/>
    </row>
    <row r="491" spans="2:2" ht="27">
      <c r="B491" s="5"/>
    </row>
    <row r="492" spans="2:2" ht="27">
      <c r="B492" s="5"/>
    </row>
    <row r="493" spans="2:2" ht="27">
      <c r="B493" s="5"/>
    </row>
    <row r="494" spans="2:2" ht="27">
      <c r="B494" s="5"/>
    </row>
    <row r="495" spans="2:2" ht="27">
      <c r="B495" s="5"/>
    </row>
    <row r="496" spans="2:2" ht="27">
      <c r="B496" s="5"/>
    </row>
    <row r="497" spans="2:2" ht="27">
      <c r="B497" s="5"/>
    </row>
    <row r="498" spans="2:2" ht="27">
      <c r="B498" s="5"/>
    </row>
    <row r="499" spans="2:2" ht="27">
      <c r="B499" s="5"/>
    </row>
    <row r="500" spans="2:2" ht="27">
      <c r="B500" s="5"/>
    </row>
    <row r="501" spans="2:2" ht="27">
      <c r="B501" s="5"/>
    </row>
    <row r="502" spans="2:2" ht="27">
      <c r="B502" s="5"/>
    </row>
    <row r="503" spans="2:2" ht="27">
      <c r="B503" s="5"/>
    </row>
    <row r="504" spans="2:2" ht="27">
      <c r="B504" s="5"/>
    </row>
    <row r="505" spans="2:2" ht="27">
      <c r="B505" s="5"/>
    </row>
    <row r="506" spans="2:2" ht="27">
      <c r="B506" s="5"/>
    </row>
    <row r="507" spans="2:2" ht="27">
      <c r="B507" s="5"/>
    </row>
    <row r="508" spans="2:2" ht="27">
      <c r="B508" s="5"/>
    </row>
    <row r="509" spans="2:2" ht="27">
      <c r="B509" s="5"/>
    </row>
    <row r="510" spans="2:2" ht="27">
      <c r="B510" s="5"/>
    </row>
    <row r="511" spans="2:2" ht="27">
      <c r="B511" s="5"/>
    </row>
    <row r="512" spans="2:2" ht="27">
      <c r="B512" s="5"/>
    </row>
    <row r="513" spans="2:2" ht="27">
      <c r="B513" s="5"/>
    </row>
    <row r="514" spans="2:2" ht="27">
      <c r="B514" s="5"/>
    </row>
    <row r="515" spans="2:2" ht="27">
      <c r="B515" s="5"/>
    </row>
    <row r="516" spans="2:2" ht="27">
      <c r="B516" s="5"/>
    </row>
    <row r="517" spans="2:2" ht="27">
      <c r="B517" s="5"/>
    </row>
    <row r="518" spans="2:2" ht="27">
      <c r="B518" s="5"/>
    </row>
    <row r="519" spans="2:2" ht="27">
      <c r="B519" s="5"/>
    </row>
    <row r="520" spans="2:2" ht="27">
      <c r="B520" s="5"/>
    </row>
    <row r="521" spans="2:2" ht="27">
      <c r="B521" s="5"/>
    </row>
    <row r="522" spans="2:2" ht="27">
      <c r="B522" s="5"/>
    </row>
    <row r="523" spans="2:2" ht="27">
      <c r="B523" s="5"/>
    </row>
    <row r="524" spans="2:2" ht="27">
      <c r="B524" s="5"/>
    </row>
    <row r="525" spans="2:2" ht="27">
      <c r="B525" s="5"/>
    </row>
    <row r="526" spans="2:2" ht="27">
      <c r="B526" s="5"/>
    </row>
    <row r="527" spans="2:2" ht="27">
      <c r="B527" s="5"/>
    </row>
    <row r="528" spans="2:2" ht="27">
      <c r="B528" s="5"/>
    </row>
    <row r="529" spans="2:2" ht="27">
      <c r="B529" s="5"/>
    </row>
    <row r="530" spans="2:2" ht="27">
      <c r="B530" s="5"/>
    </row>
    <row r="531" spans="2:2" ht="27">
      <c r="B531" s="5"/>
    </row>
    <row r="532" spans="2:2" ht="27">
      <c r="B532" s="5"/>
    </row>
    <row r="533" spans="2:2" ht="27">
      <c r="B533" s="5"/>
    </row>
    <row r="534" spans="2:2" ht="27">
      <c r="B534" s="5"/>
    </row>
    <row r="535" spans="2:2" ht="27">
      <c r="B535" s="5"/>
    </row>
    <row r="536" spans="2:2" ht="27">
      <c r="B536" s="5"/>
    </row>
    <row r="537" spans="2:2" ht="27">
      <c r="B537" s="5"/>
    </row>
    <row r="538" spans="2:2" ht="27">
      <c r="B538" s="5"/>
    </row>
    <row r="539" spans="2:2" ht="27">
      <c r="B539" s="5"/>
    </row>
    <row r="540" spans="2:2" ht="27">
      <c r="B540" s="5"/>
    </row>
    <row r="541" spans="2:2" ht="27">
      <c r="B541" s="5"/>
    </row>
    <row r="542" spans="2:2" ht="27">
      <c r="B542" s="5"/>
    </row>
    <row r="543" spans="2:2" ht="27">
      <c r="B543" s="5"/>
    </row>
    <row r="544" spans="2:2" ht="27">
      <c r="B544" s="5"/>
    </row>
    <row r="545" spans="2:2" ht="27">
      <c r="B545" s="5"/>
    </row>
    <row r="546" spans="2:2" ht="27">
      <c r="B546" s="5"/>
    </row>
    <row r="547" spans="2:2" ht="27">
      <c r="B547" s="5"/>
    </row>
    <row r="548" spans="2:2" ht="27">
      <c r="B548" s="5"/>
    </row>
    <row r="549" spans="2:2" ht="27">
      <c r="B549" s="5"/>
    </row>
    <row r="550" spans="2:2" ht="27">
      <c r="B550" s="5"/>
    </row>
    <row r="551" spans="2:2" ht="27">
      <c r="B551" s="5"/>
    </row>
    <row r="552" spans="2:2" ht="27">
      <c r="B552" s="5"/>
    </row>
    <row r="553" spans="2:2" ht="27">
      <c r="B553" s="5"/>
    </row>
    <row r="554" spans="2:2" ht="27">
      <c r="B554" s="5"/>
    </row>
    <row r="555" spans="2:2" ht="27">
      <c r="B555" s="5"/>
    </row>
    <row r="556" spans="2:2" ht="27">
      <c r="B556" s="5"/>
    </row>
    <row r="557" spans="2:2" ht="27">
      <c r="B557" s="5"/>
    </row>
    <row r="558" spans="2:2" ht="27">
      <c r="B558" s="5"/>
    </row>
    <row r="559" spans="2:2" ht="27">
      <c r="B559" s="5"/>
    </row>
    <row r="560" spans="2:2" ht="27">
      <c r="B560" s="5"/>
    </row>
    <row r="561" spans="2:2" ht="27">
      <c r="B561" s="5"/>
    </row>
    <row r="562" spans="2:2" ht="27">
      <c r="B562" s="5"/>
    </row>
    <row r="563" spans="2:2" ht="27">
      <c r="B563" s="5"/>
    </row>
    <row r="564" spans="2:2" ht="27">
      <c r="B564" s="5"/>
    </row>
    <row r="565" spans="2:2" ht="27">
      <c r="B565" s="5"/>
    </row>
    <row r="566" spans="2:2" ht="27">
      <c r="B566" s="5"/>
    </row>
    <row r="567" spans="2:2" ht="27">
      <c r="B567" s="5"/>
    </row>
    <row r="568" spans="2:2" ht="27">
      <c r="B568" s="5"/>
    </row>
    <row r="569" spans="2:2" ht="27">
      <c r="B569" s="5"/>
    </row>
    <row r="570" spans="2:2" ht="27">
      <c r="B570" s="5"/>
    </row>
    <row r="571" spans="2:2" ht="27">
      <c r="B571" s="5"/>
    </row>
    <row r="572" spans="2:2" ht="27">
      <c r="B572" s="5"/>
    </row>
    <row r="573" spans="2:2" ht="27">
      <c r="B573" s="5"/>
    </row>
    <row r="574" spans="2:2" ht="27">
      <c r="B574" s="5"/>
    </row>
    <row r="575" spans="2:2" ht="27">
      <c r="B575" s="5"/>
    </row>
    <row r="576" spans="2:2" ht="27">
      <c r="B576" s="5"/>
    </row>
    <row r="577" spans="2:2" ht="27">
      <c r="B577" s="5"/>
    </row>
    <row r="578" spans="2:2" ht="27">
      <c r="B578" s="5"/>
    </row>
    <row r="579" spans="2:2" ht="27">
      <c r="B579" s="5"/>
    </row>
    <row r="580" spans="2:2" ht="27">
      <c r="B580" s="5"/>
    </row>
    <row r="581" spans="2:2" ht="27">
      <c r="B581" s="5"/>
    </row>
    <row r="582" spans="2:2" ht="27">
      <c r="B582" s="5"/>
    </row>
    <row r="583" spans="2:2" ht="27">
      <c r="B583" s="5"/>
    </row>
    <row r="584" spans="2:2" ht="27">
      <c r="B584" s="5"/>
    </row>
    <row r="585" spans="2:2" ht="27">
      <c r="B585" s="5"/>
    </row>
    <row r="586" spans="2:2" ht="27">
      <c r="B586" s="5"/>
    </row>
    <row r="587" spans="2:2" ht="27">
      <c r="B587" s="5"/>
    </row>
    <row r="588" spans="2:2" ht="27">
      <c r="B588" s="5"/>
    </row>
    <row r="589" spans="2:2" ht="27">
      <c r="B589" s="5"/>
    </row>
    <row r="590" spans="2:2" ht="27">
      <c r="B590" s="5"/>
    </row>
    <row r="591" spans="2:2" ht="27">
      <c r="B591" s="5"/>
    </row>
    <row r="592" spans="2:2" ht="27">
      <c r="B592" s="5"/>
    </row>
    <row r="593" spans="2:2" ht="27">
      <c r="B593" s="5"/>
    </row>
    <row r="594" spans="2:2" ht="27">
      <c r="B594" s="5"/>
    </row>
    <row r="595" spans="2:2" ht="27">
      <c r="B595" s="5"/>
    </row>
    <row r="596" spans="2:2" ht="27">
      <c r="B596" s="5"/>
    </row>
    <row r="597" spans="2:2" ht="27">
      <c r="B597" s="5"/>
    </row>
    <row r="598" spans="2:2" ht="27">
      <c r="B598" s="5"/>
    </row>
    <row r="599" spans="2:2" ht="27">
      <c r="B599" s="5"/>
    </row>
    <row r="600" spans="2:2" ht="27">
      <c r="B600" s="5"/>
    </row>
    <row r="601" spans="2:2" ht="27">
      <c r="B601" s="5"/>
    </row>
    <row r="602" spans="2:2" ht="27">
      <c r="B602" s="5"/>
    </row>
    <row r="603" spans="2:2" ht="27">
      <c r="B603" s="5"/>
    </row>
    <row r="604" spans="2:2" ht="27">
      <c r="B604" s="5"/>
    </row>
    <row r="605" spans="2:2" ht="27">
      <c r="B605" s="5"/>
    </row>
    <row r="606" spans="2:2" ht="27">
      <c r="B606" s="5"/>
    </row>
    <row r="607" spans="2:2" ht="27">
      <c r="B607" s="5"/>
    </row>
    <row r="608" spans="2:2" ht="27">
      <c r="B608" s="5"/>
    </row>
    <row r="609" spans="2:2" ht="27">
      <c r="B609" s="5"/>
    </row>
    <row r="610" spans="2:2" ht="27">
      <c r="B610" s="5"/>
    </row>
    <row r="611" spans="2:2" ht="27">
      <c r="B611" s="5"/>
    </row>
    <row r="612" spans="2:2" ht="27">
      <c r="B612" s="5"/>
    </row>
    <row r="613" spans="2:2" ht="27">
      <c r="B613" s="5"/>
    </row>
    <row r="614" spans="2:2" ht="27">
      <c r="B614" s="5"/>
    </row>
    <row r="615" spans="2:2" ht="27">
      <c r="B615" s="5"/>
    </row>
    <row r="616" spans="2:2" ht="27">
      <c r="B616" s="5"/>
    </row>
    <row r="617" spans="2:2" ht="27">
      <c r="B617" s="5"/>
    </row>
    <row r="618" spans="2:2" ht="27">
      <c r="B618" s="5"/>
    </row>
    <row r="619" spans="2:2" ht="27">
      <c r="B619" s="5"/>
    </row>
    <row r="620" spans="2:2" ht="27">
      <c r="B620" s="5"/>
    </row>
    <row r="621" spans="2:2" ht="27">
      <c r="B621" s="5"/>
    </row>
    <row r="622" spans="2:2" ht="27">
      <c r="B622" s="5"/>
    </row>
    <row r="623" spans="2:2" ht="27">
      <c r="B623" s="5"/>
    </row>
    <row r="624" spans="2:2" ht="27">
      <c r="B624" s="5"/>
    </row>
    <row r="625" spans="2:2" ht="27">
      <c r="B625" s="5"/>
    </row>
    <row r="626" spans="2:2" ht="27">
      <c r="B626" s="5"/>
    </row>
    <row r="627" spans="2:2" ht="27">
      <c r="B627" s="5"/>
    </row>
    <row r="628" spans="2:2" ht="27">
      <c r="B628" s="5"/>
    </row>
    <row r="629" spans="2:2" ht="27">
      <c r="B629" s="5"/>
    </row>
    <row r="630" spans="2:2" ht="27">
      <c r="B630" s="5"/>
    </row>
    <row r="631" spans="2:2" ht="27">
      <c r="B631" s="5"/>
    </row>
    <row r="632" spans="2:2" ht="27">
      <c r="B632" s="5"/>
    </row>
    <row r="633" spans="2:2" ht="27">
      <c r="B633" s="5"/>
    </row>
    <row r="634" spans="2:2" ht="27">
      <c r="B634" s="5"/>
    </row>
    <row r="635" spans="2:2" ht="27">
      <c r="B635" s="5"/>
    </row>
    <row r="636" spans="2:2" ht="27">
      <c r="B636" s="5"/>
    </row>
    <row r="637" spans="2:2" ht="27">
      <c r="B637" s="5"/>
    </row>
    <row r="638" spans="2:2" ht="27">
      <c r="B638" s="5"/>
    </row>
    <row r="639" spans="2:2" ht="27">
      <c r="B639" s="5"/>
    </row>
    <row r="640" spans="2:2" ht="27">
      <c r="B640" s="5"/>
    </row>
    <row r="641" spans="2:2" ht="27">
      <c r="B641" s="5"/>
    </row>
    <row r="642" spans="2:2" ht="27">
      <c r="B642" s="5"/>
    </row>
    <row r="643" spans="2:2" ht="27">
      <c r="B643" s="5"/>
    </row>
    <row r="644" spans="2:2" ht="27">
      <c r="B644" s="5"/>
    </row>
    <row r="645" spans="2:2" ht="27">
      <c r="B645" s="5"/>
    </row>
    <row r="646" spans="2:2" ht="27">
      <c r="B646" s="5"/>
    </row>
    <row r="647" spans="2:2" ht="27">
      <c r="B647" s="5"/>
    </row>
    <row r="648" spans="2:2" ht="27">
      <c r="B648" s="5"/>
    </row>
    <row r="649" spans="2:2" ht="27">
      <c r="B649" s="5"/>
    </row>
    <row r="650" spans="2:2" ht="27">
      <c r="B650" s="5"/>
    </row>
    <row r="651" spans="2:2" ht="27">
      <c r="B651" s="5"/>
    </row>
    <row r="652" spans="2:2" ht="27">
      <c r="B652" s="5"/>
    </row>
    <row r="653" spans="2:2" ht="27">
      <c r="B653" s="5"/>
    </row>
    <row r="654" spans="2:2" ht="27">
      <c r="B654" s="5"/>
    </row>
    <row r="655" spans="2:2" ht="27">
      <c r="B655" s="5"/>
    </row>
    <row r="656" spans="2:2" ht="27">
      <c r="B656" s="5"/>
    </row>
    <row r="657" spans="2:2" ht="27">
      <c r="B657" s="5"/>
    </row>
    <row r="658" spans="2:2" ht="27">
      <c r="B658" s="5"/>
    </row>
    <row r="659" spans="2:2" ht="27">
      <c r="B659" s="5"/>
    </row>
    <row r="660" spans="2:2" ht="27">
      <c r="B660" s="5"/>
    </row>
    <row r="661" spans="2:2" ht="27">
      <c r="B661" s="5"/>
    </row>
    <row r="662" spans="2:2" ht="27">
      <c r="B662" s="5"/>
    </row>
    <row r="663" spans="2:2" ht="27">
      <c r="B663" s="5"/>
    </row>
    <row r="664" spans="2:2" ht="27">
      <c r="B664" s="5"/>
    </row>
    <row r="665" spans="2:2" ht="27">
      <c r="B665" s="5"/>
    </row>
    <row r="666" spans="2:2" ht="27">
      <c r="B666" s="5"/>
    </row>
    <row r="667" spans="2:2" ht="27">
      <c r="B667" s="5"/>
    </row>
    <row r="668" spans="2:2" ht="27">
      <c r="B668" s="5"/>
    </row>
    <row r="669" spans="2:2" ht="27">
      <c r="B669" s="5"/>
    </row>
    <row r="670" spans="2:2" ht="27">
      <c r="B670" s="5"/>
    </row>
    <row r="671" spans="2:2" ht="27">
      <c r="B671" s="5"/>
    </row>
    <row r="672" spans="2:2" ht="27">
      <c r="B672" s="5"/>
    </row>
    <row r="673" spans="2:2" ht="27">
      <c r="B673" s="5"/>
    </row>
    <row r="674" spans="2:2" ht="27">
      <c r="B674" s="5"/>
    </row>
    <row r="675" spans="2:2" ht="27">
      <c r="B675" s="5"/>
    </row>
    <row r="676" spans="2:2" ht="27">
      <c r="B676" s="5"/>
    </row>
    <row r="677" spans="2:2" ht="27">
      <c r="B677" s="5"/>
    </row>
    <row r="678" spans="2:2" ht="27">
      <c r="B678" s="5"/>
    </row>
    <row r="679" spans="2:2" ht="27">
      <c r="B679" s="5"/>
    </row>
    <row r="680" spans="2:2" ht="27">
      <c r="B680" s="5"/>
    </row>
    <row r="681" spans="2:2" ht="27">
      <c r="B681" s="5"/>
    </row>
    <row r="682" spans="2:2" ht="27">
      <c r="B682" s="5"/>
    </row>
    <row r="683" spans="2:2" ht="27">
      <c r="B683" s="5"/>
    </row>
    <row r="684" spans="2:2" ht="27">
      <c r="B684" s="5"/>
    </row>
    <row r="685" spans="2:2" ht="27">
      <c r="B685" s="5"/>
    </row>
    <row r="686" spans="2:2" ht="27">
      <c r="B686" s="5"/>
    </row>
    <row r="687" spans="2:2" ht="27">
      <c r="B687" s="5"/>
    </row>
    <row r="688" spans="2:2" ht="27">
      <c r="B688" s="5"/>
    </row>
    <row r="689" spans="2:2" ht="27">
      <c r="B689" s="5"/>
    </row>
    <row r="690" spans="2:2" ht="27">
      <c r="B690" s="5"/>
    </row>
    <row r="691" spans="2:2" ht="27">
      <c r="B691" s="5"/>
    </row>
    <row r="692" spans="2:2" ht="27">
      <c r="B692" s="5"/>
    </row>
    <row r="693" spans="2:2" ht="27">
      <c r="B693" s="5"/>
    </row>
    <row r="694" spans="2:2" ht="27">
      <c r="B694" s="5"/>
    </row>
    <row r="695" spans="2:2" ht="27">
      <c r="B695" s="5"/>
    </row>
    <row r="696" spans="2:2" ht="27">
      <c r="B696" s="5"/>
    </row>
    <row r="697" spans="2:2" ht="27">
      <c r="B697" s="5"/>
    </row>
    <row r="698" spans="2:2" ht="27">
      <c r="B698" s="5"/>
    </row>
    <row r="699" spans="2:2" ht="27">
      <c r="B699" s="5"/>
    </row>
    <row r="700" spans="2:2" ht="27">
      <c r="B700" s="5"/>
    </row>
    <row r="701" spans="2:2" ht="27">
      <c r="B701" s="5"/>
    </row>
    <row r="702" spans="2:2" ht="27">
      <c r="B702" s="5"/>
    </row>
    <row r="703" spans="2:2" ht="27">
      <c r="B703" s="5"/>
    </row>
    <row r="704" spans="2:2" ht="27">
      <c r="B704" s="5"/>
    </row>
    <row r="705" spans="2:2" ht="27">
      <c r="B705" s="5"/>
    </row>
    <row r="706" spans="2:2" ht="27">
      <c r="B706" s="5"/>
    </row>
    <row r="707" spans="2:2" ht="27">
      <c r="B707" s="5"/>
    </row>
    <row r="708" spans="2:2" ht="27">
      <c r="B708" s="5"/>
    </row>
    <row r="709" spans="2:2" ht="27">
      <c r="B709" s="5"/>
    </row>
    <row r="710" spans="2:2" ht="27">
      <c r="B710" s="5"/>
    </row>
    <row r="711" spans="2:2" ht="27">
      <c r="B711" s="5"/>
    </row>
    <row r="712" spans="2:2" ht="27">
      <c r="B712" s="5"/>
    </row>
    <row r="713" spans="2:2" ht="27">
      <c r="B713" s="5"/>
    </row>
    <row r="714" spans="2:2" ht="27">
      <c r="B714" s="5"/>
    </row>
    <row r="715" spans="2:2" ht="27">
      <c r="B715" s="5"/>
    </row>
    <row r="716" spans="2:2" ht="27">
      <c r="B716" s="5"/>
    </row>
    <row r="717" spans="2:2" ht="27">
      <c r="B717" s="5"/>
    </row>
    <row r="718" spans="2:2" ht="27">
      <c r="B718" s="5"/>
    </row>
    <row r="719" spans="2:2" ht="27">
      <c r="B719" s="5"/>
    </row>
    <row r="720" spans="2:2" ht="27">
      <c r="B720" s="5"/>
    </row>
    <row r="721" spans="2:2" ht="27">
      <c r="B721" s="5"/>
    </row>
    <row r="722" spans="2:2" ht="27">
      <c r="B722" s="5"/>
    </row>
    <row r="723" spans="2:2" ht="27">
      <c r="B723" s="5"/>
    </row>
    <row r="724" spans="2:2" ht="27">
      <c r="B724" s="5"/>
    </row>
    <row r="725" spans="2:2" ht="27">
      <c r="B725" s="5"/>
    </row>
    <row r="726" spans="2:2" ht="27">
      <c r="B726" s="5"/>
    </row>
    <row r="727" spans="2:2" ht="27">
      <c r="B727" s="5"/>
    </row>
    <row r="728" spans="2:2" ht="27">
      <c r="B728" s="5"/>
    </row>
    <row r="729" spans="2:2" ht="27">
      <c r="B729" s="5"/>
    </row>
    <row r="730" spans="2:2" ht="27">
      <c r="B730" s="5"/>
    </row>
    <row r="731" spans="2:2" ht="27">
      <c r="B731" s="5"/>
    </row>
    <row r="732" spans="2:2" ht="27">
      <c r="B732" s="5"/>
    </row>
    <row r="733" spans="2:2" ht="27">
      <c r="B733" s="5"/>
    </row>
    <row r="734" spans="2:2" ht="27">
      <c r="B734" s="5"/>
    </row>
    <row r="735" spans="2:2" ht="27">
      <c r="B735" s="5"/>
    </row>
    <row r="736" spans="2:2" ht="27">
      <c r="B736" s="5"/>
    </row>
    <row r="737" spans="2:2" ht="27">
      <c r="B737" s="5"/>
    </row>
    <row r="738" spans="2:2" ht="27">
      <c r="B738" s="5"/>
    </row>
    <row r="739" spans="2:2" ht="27">
      <c r="B739" s="5"/>
    </row>
    <row r="740" spans="2:2" ht="27">
      <c r="B740" s="5"/>
    </row>
    <row r="741" spans="2:2" ht="27">
      <c r="B741" s="5"/>
    </row>
    <row r="742" spans="2:2" ht="27">
      <c r="B742" s="5"/>
    </row>
    <row r="743" spans="2:2" ht="27">
      <c r="B743" s="5"/>
    </row>
    <row r="744" spans="2:2" ht="27">
      <c r="B744" s="5"/>
    </row>
    <row r="745" spans="2:2" ht="27">
      <c r="B745" s="5"/>
    </row>
    <row r="746" spans="2:2" ht="27">
      <c r="B746" s="5"/>
    </row>
    <row r="747" spans="2:2" ht="27">
      <c r="B747" s="5"/>
    </row>
    <row r="748" spans="2:2" ht="27">
      <c r="B748" s="5"/>
    </row>
    <row r="749" spans="2:2" ht="27">
      <c r="B749" s="5"/>
    </row>
    <row r="750" spans="2:2" ht="27">
      <c r="B750" s="5"/>
    </row>
    <row r="751" spans="2:2" ht="27">
      <c r="B751" s="5"/>
    </row>
    <row r="752" spans="2:2" ht="27">
      <c r="B752" s="5"/>
    </row>
    <row r="753" spans="2:2" ht="27">
      <c r="B753" s="5"/>
    </row>
    <row r="754" spans="2:2" ht="27">
      <c r="B754" s="5"/>
    </row>
    <row r="755" spans="2:2" ht="27">
      <c r="B755" s="5"/>
    </row>
    <row r="756" spans="2:2" ht="27">
      <c r="B756" s="5"/>
    </row>
    <row r="757" spans="2:2" ht="27">
      <c r="B757" s="5"/>
    </row>
    <row r="758" spans="2:2" ht="27">
      <c r="B758" s="5"/>
    </row>
    <row r="759" spans="2:2" ht="27">
      <c r="B759" s="5"/>
    </row>
    <row r="760" spans="2:2" ht="27">
      <c r="B760" s="5"/>
    </row>
    <row r="761" spans="2:2" ht="27">
      <c r="B761" s="5"/>
    </row>
    <row r="762" spans="2:2" ht="27">
      <c r="B762" s="5"/>
    </row>
    <row r="763" spans="2:2" ht="27">
      <c r="B763" s="5"/>
    </row>
    <row r="764" spans="2:2" ht="27">
      <c r="B764" s="5"/>
    </row>
    <row r="765" spans="2:2" ht="27">
      <c r="B765" s="5"/>
    </row>
    <row r="766" spans="2:2" ht="27">
      <c r="B766" s="5"/>
    </row>
    <row r="767" spans="2:2" ht="27">
      <c r="B767" s="5"/>
    </row>
    <row r="768" spans="2:2" ht="27">
      <c r="B768" s="5"/>
    </row>
    <row r="769" spans="2:2" ht="27">
      <c r="B769" s="5"/>
    </row>
    <row r="770" spans="2:2" ht="27">
      <c r="B770" s="5"/>
    </row>
    <row r="771" spans="2:2" ht="27">
      <c r="B771" s="5"/>
    </row>
    <row r="772" spans="2:2" ht="27">
      <c r="B772" s="5"/>
    </row>
    <row r="773" spans="2:2" ht="27">
      <c r="B773" s="5"/>
    </row>
    <row r="774" spans="2:2" ht="27">
      <c r="B774" s="5"/>
    </row>
    <row r="775" spans="2:2" ht="27">
      <c r="B775" s="5"/>
    </row>
    <row r="776" spans="2:2" ht="27">
      <c r="B776" s="5"/>
    </row>
    <row r="777" spans="2:2" ht="27">
      <c r="B777" s="5"/>
    </row>
    <row r="778" spans="2:2" ht="27">
      <c r="B778" s="5"/>
    </row>
    <row r="779" spans="2:2" ht="27">
      <c r="B779" s="5"/>
    </row>
    <row r="780" spans="2:2" ht="27">
      <c r="B780" s="5"/>
    </row>
    <row r="781" spans="2:2" ht="27">
      <c r="B781" s="5"/>
    </row>
    <row r="782" spans="2:2" ht="27">
      <c r="B782" s="5"/>
    </row>
    <row r="783" spans="2:2" ht="27">
      <c r="B783" s="5"/>
    </row>
    <row r="784" spans="2:2" ht="27">
      <c r="B784" s="5"/>
    </row>
    <row r="785" spans="2:2" ht="27">
      <c r="B785" s="5"/>
    </row>
    <row r="786" spans="2:2" ht="27">
      <c r="B786" s="5"/>
    </row>
    <row r="787" spans="2:2" ht="27">
      <c r="B787" s="5"/>
    </row>
    <row r="788" spans="2:2" ht="27">
      <c r="B788" s="5"/>
    </row>
    <row r="789" spans="2:2" ht="27">
      <c r="B789" s="5"/>
    </row>
    <row r="790" spans="2:2" ht="27">
      <c r="B790" s="5"/>
    </row>
    <row r="791" spans="2:2" ht="27">
      <c r="B791" s="5"/>
    </row>
    <row r="792" spans="2:2" ht="27">
      <c r="B792" s="5"/>
    </row>
    <row r="793" spans="2:2" ht="27">
      <c r="B793" s="5"/>
    </row>
    <row r="794" spans="2:2" ht="27">
      <c r="B794" s="5"/>
    </row>
    <row r="795" spans="2:2" ht="27">
      <c r="B795" s="5"/>
    </row>
    <row r="796" spans="2:2" ht="27">
      <c r="B796" s="5"/>
    </row>
    <row r="797" spans="2:2" ht="27">
      <c r="B797" s="5"/>
    </row>
    <row r="798" spans="2:2" ht="27">
      <c r="B798" s="5"/>
    </row>
    <row r="799" spans="2:2" ht="27">
      <c r="B799" s="5"/>
    </row>
    <row r="800" spans="2:2" ht="27">
      <c r="B800" s="5"/>
    </row>
    <row r="801" spans="2:2" ht="27">
      <c r="B801" s="5"/>
    </row>
    <row r="802" spans="2:2" ht="27">
      <c r="B802" s="5"/>
    </row>
    <row r="803" spans="2:2" ht="27">
      <c r="B803" s="5"/>
    </row>
    <row r="804" spans="2:2" ht="27">
      <c r="B804" s="5"/>
    </row>
    <row r="805" spans="2:2" ht="27">
      <c r="B805" s="5"/>
    </row>
    <row r="806" spans="2:2" ht="27">
      <c r="B806" s="5"/>
    </row>
    <row r="807" spans="2:2" ht="27">
      <c r="B807" s="5"/>
    </row>
    <row r="808" spans="2:2" ht="27">
      <c r="B808" s="5"/>
    </row>
    <row r="809" spans="2:2" ht="27">
      <c r="B809" s="5"/>
    </row>
    <row r="810" spans="2:2" ht="27">
      <c r="B810" s="5"/>
    </row>
    <row r="811" spans="2:2" ht="27">
      <c r="B811" s="5"/>
    </row>
    <row r="812" spans="2:2" ht="27">
      <c r="B812" s="5"/>
    </row>
    <row r="813" spans="2:2" ht="27">
      <c r="B813" s="5"/>
    </row>
    <row r="814" spans="2:2" ht="27">
      <c r="B814" s="5"/>
    </row>
    <row r="815" spans="2:2" ht="27">
      <c r="B815" s="5"/>
    </row>
    <row r="816" spans="2:2" ht="27">
      <c r="B816" s="5"/>
    </row>
    <row r="817" spans="2:2" ht="27">
      <c r="B817" s="5"/>
    </row>
    <row r="818" spans="2:2" ht="27">
      <c r="B818" s="5"/>
    </row>
    <row r="819" spans="2:2" ht="27">
      <c r="B819" s="5"/>
    </row>
    <row r="820" spans="2:2" ht="27">
      <c r="B820" s="5"/>
    </row>
    <row r="821" spans="2:2" ht="27">
      <c r="B821" s="5"/>
    </row>
    <row r="822" spans="2:2" ht="27">
      <c r="B822" s="5"/>
    </row>
    <row r="823" spans="2:2" ht="27">
      <c r="B823" s="5"/>
    </row>
    <row r="824" spans="2:2" ht="27">
      <c r="B824" s="5"/>
    </row>
    <row r="825" spans="2:2" ht="27">
      <c r="B825" s="5"/>
    </row>
    <row r="826" spans="2:2" ht="27">
      <c r="B826" s="5"/>
    </row>
    <row r="827" spans="2:2" ht="27">
      <c r="B827" s="5"/>
    </row>
    <row r="828" spans="2:2" ht="27">
      <c r="B828" s="5"/>
    </row>
    <row r="829" spans="2:2" ht="27">
      <c r="B829" s="5"/>
    </row>
    <row r="830" spans="2:2" ht="27">
      <c r="B830" s="5"/>
    </row>
    <row r="831" spans="2:2" ht="27">
      <c r="B831" s="5"/>
    </row>
    <row r="832" spans="2:2" ht="27">
      <c r="B832" s="5"/>
    </row>
    <row r="833" spans="2:2" ht="27">
      <c r="B833" s="5"/>
    </row>
    <row r="834" spans="2:2" ht="27">
      <c r="B834" s="5"/>
    </row>
    <row r="835" spans="2:2" ht="27">
      <c r="B835" s="5"/>
    </row>
    <row r="836" spans="2:2" ht="27">
      <c r="B836" s="5"/>
    </row>
    <row r="837" spans="2:2" ht="27">
      <c r="B837" s="5"/>
    </row>
    <row r="838" spans="2:2" ht="27">
      <c r="B838" s="5"/>
    </row>
    <row r="839" spans="2:2" ht="27">
      <c r="B839" s="5"/>
    </row>
    <row r="840" spans="2:2" ht="27">
      <c r="B840" s="5"/>
    </row>
    <row r="841" spans="2:2" ht="27">
      <c r="B841" s="5"/>
    </row>
    <row r="842" spans="2:2" ht="27">
      <c r="B842" s="5"/>
    </row>
    <row r="843" spans="2:2" ht="27">
      <c r="B843" s="5"/>
    </row>
    <row r="844" spans="2:2" ht="27">
      <c r="B844" s="5"/>
    </row>
    <row r="845" spans="2:2" ht="27">
      <c r="B845" s="5"/>
    </row>
    <row r="846" spans="2:2" ht="27">
      <c r="B846" s="5"/>
    </row>
    <row r="847" spans="2:2" ht="27">
      <c r="B847" s="5"/>
    </row>
    <row r="848" spans="2:2" ht="27">
      <c r="B848" s="5"/>
    </row>
    <row r="849" spans="2:2" ht="27">
      <c r="B849" s="5"/>
    </row>
    <row r="850" spans="2:2" ht="27">
      <c r="B850" s="5"/>
    </row>
    <row r="851" spans="2:2" ht="27">
      <c r="B851" s="5"/>
    </row>
    <row r="852" spans="2:2" ht="27">
      <c r="B852" s="5"/>
    </row>
    <row r="853" spans="2:2" ht="27">
      <c r="B853" s="5"/>
    </row>
    <row r="854" spans="2:2" ht="27">
      <c r="B854" s="5"/>
    </row>
    <row r="855" spans="2:2" ht="27">
      <c r="B855" s="5"/>
    </row>
    <row r="856" spans="2:2" ht="27">
      <c r="B856" s="5"/>
    </row>
    <row r="857" spans="2:2" ht="27">
      <c r="B857" s="5"/>
    </row>
    <row r="858" spans="2:2" ht="27">
      <c r="B858" s="5"/>
    </row>
    <row r="859" spans="2:2" ht="27">
      <c r="B859" s="5"/>
    </row>
    <row r="860" spans="2:2" ht="27">
      <c r="B860" s="5"/>
    </row>
    <row r="861" spans="2:2" ht="27">
      <c r="B861" s="5"/>
    </row>
    <row r="862" spans="2:2" ht="27">
      <c r="B862" s="5"/>
    </row>
    <row r="863" spans="2:2" ht="27">
      <c r="B863" s="5"/>
    </row>
    <row r="864" spans="2:2" ht="27">
      <c r="B864" s="5"/>
    </row>
    <row r="865" spans="2:2" ht="27">
      <c r="B865" s="5"/>
    </row>
    <row r="866" spans="2:2" ht="27">
      <c r="B866" s="5"/>
    </row>
    <row r="867" spans="2:2" ht="27">
      <c r="B867" s="5"/>
    </row>
    <row r="868" spans="2:2" ht="27">
      <c r="B868" s="5"/>
    </row>
    <row r="869" spans="2:2" ht="27">
      <c r="B869" s="5"/>
    </row>
    <row r="870" spans="2:2" ht="27">
      <c r="B870" s="5"/>
    </row>
    <row r="871" spans="2:2" ht="27">
      <c r="B871" s="5"/>
    </row>
    <row r="872" spans="2:2" ht="27">
      <c r="B872" s="5"/>
    </row>
    <row r="873" spans="2:2" ht="27">
      <c r="B873" s="5"/>
    </row>
    <row r="874" spans="2:2" ht="27">
      <c r="B874" s="5"/>
    </row>
    <row r="875" spans="2:2" ht="27">
      <c r="B875" s="5"/>
    </row>
    <row r="876" spans="2:2" ht="27">
      <c r="B876" s="5"/>
    </row>
    <row r="877" spans="2:2" ht="27">
      <c r="B877" s="5"/>
    </row>
    <row r="878" spans="2:2" ht="27">
      <c r="B878" s="5"/>
    </row>
    <row r="879" spans="2:2" ht="27">
      <c r="B879" s="5"/>
    </row>
    <row r="880" spans="2:2" ht="27">
      <c r="B880" s="5"/>
    </row>
    <row r="881" spans="2:2" ht="27">
      <c r="B881" s="5"/>
    </row>
    <row r="882" spans="2:2" ht="27">
      <c r="B882" s="5"/>
    </row>
    <row r="883" spans="2:2" ht="27">
      <c r="B883" s="5"/>
    </row>
    <row r="884" spans="2:2" ht="27">
      <c r="B884" s="5"/>
    </row>
    <row r="885" spans="2:2" ht="27">
      <c r="B885" s="5"/>
    </row>
    <row r="886" spans="2:2" ht="27">
      <c r="B886" s="5"/>
    </row>
    <row r="887" spans="2:2" ht="27">
      <c r="B887" s="5"/>
    </row>
    <row r="888" spans="2:2" ht="27">
      <c r="B888" s="5"/>
    </row>
    <row r="889" spans="2:2" ht="27">
      <c r="B889" s="5"/>
    </row>
    <row r="890" spans="2:2" ht="27">
      <c r="B890" s="5"/>
    </row>
    <row r="891" spans="2:2" ht="27">
      <c r="B891" s="5"/>
    </row>
    <row r="892" spans="2:2" ht="27">
      <c r="B892" s="5"/>
    </row>
    <row r="893" spans="2:2" ht="27">
      <c r="B893" s="5"/>
    </row>
    <row r="894" spans="2:2" ht="27">
      <c r="B894" s="5"/>
    </row>
    <row r="895" spans="2:2" ht="27">
      <c r="B895" s="5"/>
    </row>
    <row r="896" spans="2:2" ht="27">
      <c r="B896" s="5"/>
    </row>
    <row r="897" spans="2:2" ht="27">
      <c r="B897" s="5"/>
    </row>
    <row r="898" spans="2:2" ht="27">
      <c r="B898" s="5"/>
    </row>
    <row r="899" spans="2:2" ht="27">
      <c r="B899" s="5"/>
    </row>
    <row r="900" spans="2:2" ht="27">
      <c r="B900" s="5"/>
    </row>
    <row r="901" spans="2:2" ht="27">
      <c r="B901" s="5"/>
    </row>
    <row r="902" spans="2:2" ht="27">
      <c r="B902" s="5"/>
    </row>
    <row r="903" spans="2:2" ht="27">
      <c r="B903" s="5"/>
    </row>
    <row r="904" spans="2:2" ht="27">
      <c r="B904" s="5"/>
    </row>
    <row r="905" spans="2:2" ht="27">
      <c r="B905" s="5"/>
    </row>
    <row r="906" spans="2:2" ht="27">
      <c r="B906" s="5"/>
    </row>
    <row r="907" spans="2:2" ht="27">
      <c r="B907" s="5"/>
    </row>
    <row r="908" spans="2:2" ht="27">
      <c r="B908" s="5"/>
    </row>
    <row r="909" spans="2:2" ht="27">
      <c r="B909" s="5"/>
    </row>
    <row r="910" spans="2:2" ht="27">
      <c r="B910" s="5"/>
    </row>
    <row r="911" spans="2:2" ht="27">
      <c r="B911" s="5"/>
    </row>
    <row r="912" spans="2:2" ht="27">
      <c r="B912" s="5"/>
    </row>
    <row r="913" spans="2:2" ht="27">
      <c r="B913" s="5"/>
    </row>
    <row r="914" spans="2:2" ht="27">
      <c r="B914" s="5"/>
    </row>
    <row r="915" spans="2:2" ht="27">
      <c r="B915" s="5"/>
    </row>
    <row r="916" spans="2:2" ht="27">
      <c r="B916" s="5"/>
    </row>
    <row r="917" spans="2:2" ht="27">
      <c r="B917" s="5"/>
    </row>
    <row r="918" spans="2:2" ht="27">
      <c r="B918" s="5"/>
    </row>
    <row r="919" spans="2:2" ht="27">
      <c r="B919" s="5"/>
    </row>
    <row r="920" spans="2:2" ht="27">
      <c r="B920" s="5"/>
    </row>
    <row r="921" spans="2:2" ht="27">
      <c r="B921" s="5"/>
    </row>
    <row r="922" spans="2:2" ht="27">
      <c r="B922" s="5"/>
    </row>
    <row r="923" spans="2:2" ht="27">
      <c r="B923" s="5"/>
    </row>
    <row r="924" spans="2:2" ht="27">
      <c r="B924" s="5"/>
    </row>
    <row r="925" spans="2:2" ht="27">
      <c r="B925" s="5"/>
    </row>
    <row r="926" spans="2:2" ht="27">
      <c r="B926" s="5"/>
    </row>
    <row r="927" spans="2:2" ht="27">
      <c r="B927" s="5"/>
    </row>
    <row r="928" spans="2:2" ht="27">
      <c r="B928" s="5"/>
    </row>
    <row r="929" spans="2:2" ht="27">
      <c r="B929" s="5"/>
    </row>
    <row r="930" spans="2:2" ht="27">
      <c r="B930" s="5"/>
    </row>
    <row r="931" spans="2:2" ht="27">
      <c r="B931" s="5"/>
    </row>
    <row r="932" spans="2:2" ht="27">
      <c r="B932" s="5"/>
    </row>
    <row r="933" spans="2:2" ht="27">
      <c r="B933" s="5"/>
    </row>
    <row r="934" spans="2:2" ht="27">
      <c r="B934" s="5"/>
    </row>
    <row r="935" spans="2:2" ht="27">
      <c r="B935" s="5"/>
    </row>
    <row r="936" spans="2:2" ht="27">
      <c r="B936" s="5"/>
    </row>
    <row r="937" spans="2:2" ht="27">
      <c r="B937" s="5"/>
    </row>
    <row r="938" spans="2:2" ht="27">
      <c r="B938" s="5"/>
    </row>
    <row r="939" spans="2:2" ht="27">
      <c r="B939" s="5"/>
    </row>
    <row r="940" spans="2:2" ht="27">
      <c r="B940" s="5"/>
    </row>
    <row r="941" spans="2:2" ht="27">
      <c r="B941" s="5"/>
    </row>
    <row r="942" spans="2:2" ht="27">
      <c r="B942" s="5"/>
    </row>
    <row r="943" spans="2:2" ht="27">
      <c r="B943" s="5"/>
    </row>
    <row r="944" spans="2:2" ht="27">
      <c r="B944" s="5"/>
    </row>
    <row r="945" spans="2:2" ht="27">
      <c r="B945" s="5"/>
    </row>
    <row r="946" spans="2:2" ht="27">
      <c r="B946" s="5"/>
    </row>
    <row r="947" spans="2:2" ht="27">
      <c r="B947" s="5"/>
    </row>
    <row r="948" spans="2:2" ht="27">
      <c r="B948" s="5"/>
    </row>
    <row r="949" spans="2:2" ht="27">
      <c r="B949" s="5"/>
    </row>
    <row r="950" spans="2:2" ht="27">
      <c r="B950" s="5"/>
    </row>
    <row r="951" spans="2:2" ht="27">
      <c r="B951" s="5"/>
    </row>
    <row r="952" spans="2:2" ht="27">
      <c r="B952" s="5"/>
    </row>
    <row r="953" spans="2:2" ht="27">
      <c r="B953" s="5"/>
    </row>
    <row r="954" spans="2:2" ht="27">
      <c r="B954" s="5"/>
    </row>
    <row r="955" spans="2:2" ht="27">
      <c r="B955" s="5"/>
    </row>
    <row r="956" spans="2:2" ht="27">
      <c r="B956" s="5"/>
    </row>
    <row r="957" spans="2:2" ht="27">
      <c r="B957" s="5"/>
    </row>
    <row r="958" spans="2:2" ht="27">
      <c r="B958" s="5"/>
    </row>
    <row r="959" spans="2:2" ht="27">
      <c r="B959" s="5"/>
    </row>
    <row r="960" spans="2:2" ht="27">
      <c r="B960" s="5"/>
    </row>
    <row r="961" spans="2:2" ht="27">
      <c r="B961" s="5"/>
    </row>
    <row r="962" spans="2:2" ht="27">
      <c r="B962" s="5"/>
    </row>
    <row r="963" spans="2:2" ht="27">
      <c r="B963" s="5"/>
    </row>
    <row r="964" spans="2:2" ht="27">
      <c r="B964" s="5"/>
    </row>
    <row r="965" spans="2:2" ht="27">
      <c r="B965" s="5"/>
    </row>
    <row r="966" spans="2:2" ht="27">
      <c r="B966" s="5"/>
    </row>
    <row r="967" spans="2:2" ht="27">
      <c r="B967" s="5"/>
    </row>
    <row r="968" spans="2:2" ht="27">
      <c r="B968" s="5"/>
    </row>
    <row r="969" spans="2:2" ht="27">
      <c r="B969" s="5"/>
    </row>
    <row r="970" spans="2:2" ht="27">
      <c r="B970" s="5"/>
    </row>
    <row r="971" spans="2:2" ht="27">
      <c r="B971" s="5"/>
    </row>
    <row r="972" spans="2:2" ht="27">
      <c r="B972" s="5"/>
    </row>
    <row r="973" spans="2:2" ht="27">
      <c r="B973" s="5"/>
    </row>
    <row r="974" spans="2:2" ht="27">
      <c r="B974" s="5"/>
    </row>
    <row r="975" spans="2:2" ht="27">
      <c r="B975" s="5"/>
    </row>
    <row r="976" spans="2:2" ht="27">
      <c r="B976" s="5"/>
    </row>
    <row r="977" spans="2:2" ht="27">
      <c r="B977" s="5"/>
    </row>
    <row r="978" spans="2:2" ht="27">
      <c r="B978" s="5"/>
    </row>
    <row r="979" spans="2:2" ht="27">
      <c r="B979" s="5"/>
    </row>
    <row r="980" spans="2:2" ht="27">
      <c r="B980" s="5"/>
    </row>
    <row r="981" spans="2:2" ht="27">
      <c r="B981" s="5"/>
    </row>
    <row r="982" spans="2:2" ht="27">
      <c r="B982" s="5"/>
    </row>
    <row r="983" spans="2:2" ht="27">
      <c r="B983" s="5"/>
    </row>
    <row r="984" spans="2:2" ht="27">
      <c r="B984" s="5"/>
    </row>
    <row r="985" spans="2:2" ht="27">
      <c r="B985" s="5"/>
    </row>
    <row r="986" spans="2:2" ht="27">
      <c r="B986" s="5"/>
    </row>
    <row r="987" spans="2:2" ht="27">
      <c r="B987" s="5"/>
    </row>
    <row r="988" spans="2:2" ht="27">
      <c r="B988" s="5"/>
    </row>
    <row r="989" spans="2:2" ht="27">
      <c r="B989" s="5"/>
    </row>
    <row r="990" spans="2:2" ht="27">
      <c r="B990" s="5"/>
    </row>
    <row r="991" spans="2:2" ht="27">
      <c r="B991" s="5"/>
    </row>
    <row r="992" spans="2:2" ht="27">
      <c r="B992" s="5"/>
    </row>
    <row r="993" spans="2:2" ht="27">
      <c r="B993" s="5"/>
    </row>
    <row r="994" spans="2:2" ht="27">
      <c r="B994" s="5"/>
    </row>
    <row r="995" spans="2:2" ht="27">
      <c r="B995" s="5"/>
    </row>
    <row r="996" spans="2:2" ht="27">
      <c r="B996" s="5"/>
    </row>
    <row r="997" spans="2:2" ht="27">
      <c r="B997" s="5"/>
    </row>
    <row r="998" spans="2:2" ht="27">
      <c r="B998" s="5"/>
    </row>
    <row r="999" spans="2:2" ht="27">
      <c r="B999" s="5"/>
    </row>
    <row r="1000" spans="2:2" ht="27">
      <c r="B1000" s="5"/>
    </row>
    <row r="1001" spans="2:2" ht="27">
      <c r="B1001" s="5"/>
    </row>
  </sheetData>
  <sheetProtection algorithmName="SHA-512" hashValue="cqIqVroKMv2g5KBpxgiH8u+vJzYjSx1ATAgutMzlk5MF5+l8A6oAqRyAaBHkjN8YxhjpSaRWWSd13FLax6YqVA==" saltValue="ksM3pOXdRQzKZhXmW/7eKQ==" spinCount="100000" sheet="1" objects="1" scenarios="1" formatCells="0" formatColumns="0" formatRows="0" insertColumns="0" insertRows="0" insertHyperlinks="0" deleteColumns="0" deleteRows="0" sort="0" autoFilter="0" pivotTables="0"/>
  <hyperlinks>
    <hyperlink ref="B7" location="'Nota metodyczna'!A1" tooltip="Nota metodyczna" display="Nota metodyczna" xr:uid="{00000000-0004-0000-0100-000000000000}"/>
    <hyperlink ref="B8" location="'1. Liczba deklaracji'!A1" tooltip="Umowy ubezpieczenia - trend" display="1. Liczba deklaracji" xr:uid="{00000000-0004-0000-0100-000001000000}"/>
    <hyperlink ref="B9" location="'2. Dane ogólne'!A1" tooltip="Szkody - trend" display="2. Dane ogólne" xr:uid="{00000000-0004-0000-0100-000002000000}"/>
    <hyperlink ref="B11" location="'4. Podróżni OT'!A1" tooltip="Szkody - trend" display="4. Podróżni OT" xr:uid="{00000000-0004-0000-0100-000003000000}"/>
    <hyperlink ref="B12" location="'5. Umowy PUNPUT'!A1" tooltip="Szkody - trend" display="5. Umowy PUNPUT" xr:uid="{00000000-0004-0000-0100-000004000000}"/>
    <hyperlink ref="B13" location="'6. Podróżni PUNPUT'!A1" tooltip="Szkody - trend" display="6. Podróżni PUNPUT" xr:uid="{00000000-0004-0000-0100-000005000000}"/>
    <hyperlink ref="B14" location="'7. Liczba umów na miesiąc'!A1" tooltip="Szkody - trend" display="7. Liczba umów w podziale na miesiące" xr:uid="{AB2B79A6-6811-43E5-9D41-E89CE5A94B7E}"/>
    <hyperlink ref="B15" location="'8. Niewypłacalności'!A1" tooltip="Szkody - trend" display="8. Niewypłacalności" xr:uid="{E79C2619-B8D5-4077-9B0A-01589D2F56AE}"/>
    <hyperlink ref="B10" location="'3. Umowy OT'!A1" tooltip="Szkody - trend" display="3. Umowy OT" xr:uid="{00000000-0004-0000-0100-00000600000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Z1010"/>
  <sheetViews>
    <sheetView zoomScale="90" zoomScaleNormal="90" workbookViewId="0"/>
  </sheetViews>
  <sheetFormatPr defaultColWidth="9.140625" defaultRowHeight="15"/>
  <cols>
    <col min="1" max="1" width="9.140625" style="2"/>
    <col min="2" max="2" width="188.7109375" style="2" customWidth="1"/>
    <col min="3" max="16384" width="9.140625" style="2"/>
  </cols>
  <sheetData>
    <row r="1" spans="1:52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</row>
    <row r="2" spans="1:52" ht="14.25" customHeight="1">
      <c r="A2" s="1"/>
      <c r="B2" s="7" t="s">
        <v>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ht="14.2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1:52" ht="20.25" customHeight="1">
      <c r="A4" s="1"/>
      <c r="B4" s="30" t="s">
        <v>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1:52" ht="14.25" customHeight="1">
      <c r="A5" s="1"/>
      <c r="B5" s="29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1:52" ht="110.25">
      <c r="A6" s="1"/>
      <c r="B6" s="31" t="s">
        <v>69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1:52" ht="24.75" customHeight="1">
      <c r="A7" s="1"/>
      <c r="B7" s="31" t="s">
        <v>4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1:52" ht="30" customHeight="1">
      <c r="A8" s="1"/>
      <c r="B8" s="31" t="s">
        <v>5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</row>
    <row r="9" spans="1:52" ht="34.5" customHeight="1">
      <c r="A9" s="1"/>
      <c r="B9" s="32" t="s">
        <v>256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</row>
    <row r="10" spans="1:52" ht="15.75" customHeight="1">
      <c r="A10" s="1"/>
      <c r="B10" s="31" t="s">
        <v>6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</row>
    <row r="11" spans="1:52" ht="15.75" customHeight="1">
      <c r="A11" s="1"/>
      <c r="B11" s="3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</row>
    <row r="12" spans="1:52" ht="15.75" customHeight="1">
      <c r="A12" s="1"/>
      <c r="B12" s="31" t="s">
        <v>70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</row>
    <row r="13" spans="1:52" ht="15.75" customHeight="1">
      <c r="A13" s="1"/>
      <c r="B13" s="34" t="s">
        <v>51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</row>
    <row r="14" spans="1:52" ht="15.75" customHeight="1">
      <c r="A14" s="1"/>
      <c r="B14" s="34" t="s">
        <v>52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</row>
    <row r="15" spans="1:52" ht="15.75" customHeight="1">
      <c r="A15" s="1"/>
      <c r="B15" s="34" t="s">
        <v>62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</row>
    <row r="16" spans="1:52" ht="15.75" customHeight="1">
      <c r="A16" s="1"/>
      <c r="B16" s="34" t="s">
        <v>63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</row>
    <row r="17" spans="1:52" ht="15.75" customHeight="1">
      <c r="A17" s="1"/>
      <c r="B17" s="34" t="s">
        <v>64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</row>
    <row r="18" spans="1:52" ht="15.75" customHeight="1">
      <c r="A18" s="1"/>
      <c r="B18" s="34" t="s">
        <v>53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</row>
    <row r="19" spans="1:52" ht="31.5" customHeight="1">
      <c r="A19" s="1"/>
      <c r="B19" s="34" t="s">
        <v>54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1:52" ht="15.75" customHeight="1">
      <c r="A20" s="1"/>
      <c r="B20" s="34" t="s">
        <v>71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</row>
    <row r="21" spans="1:52" ht="15.75" customHeight="1">
      <c r="A21" s="1"/>
      <c r="B21" s="34" t="s">
        <v>55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</row>
    <row r="22" spans="1:52" ht="15.75" customHeight="1">
      <c r="A22" s="1"/>
      <c r="B22" s="34" t="s">
        <v>56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</row>
    <row r="23" spans="1:52" ht="15.75" customHeight="1">
      <c r="A23" s="1"/>
      <c r="B23" s="34" t="s">
        <v>57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</row>
    <row r="24" spans="1:52" ht="15.75" customHeight="1">
      <c r="A24" s="1"/>
      <c r="B24" s="34" t="s">
        <v>58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</row>
    <row r="25" spans="1:52" ht="31.5" customHeight="1">
      <c r="A25" s="1"/>
      <c r="B25" s="34" t="s">
        <v>65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</row>
    <row r="26" spans="1:52" ht="15.75" customHeight="1">
      <c r="A26" s="1"/>
      <c r="B26" s="34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</row>
    <row r="27" spans="1:52" ht="47.25">
      <c r="A27" s="1"/>
      <c r="B27" s="33" t="s">
        <v>72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</row>
    <row r="28" spans="1:52" ht="47.25">
      <c r="A28" s="1"/>
      <c r="B28" s="33" t="s">
        <v>73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</row>
    <row r="29" spans="1:52" ht="14.2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</row>
    <row r="30" spans="1:52" ht="14.2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</row>
    <row r="31" spans="1:52" ht="14.25" customHeight="1">
      <c r="A31" s="1"/>
      <c r="B31" s="123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</row>
    <row r="32" spans="1:52" ht="14.2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</row>
    <row r="33" spans="1:52" ht="14.2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</row>
    <row r="34" spans="1:52" ht="14.2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</row>
    <row r="35" spans="1:52" ht="1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</row>
    <row r="36" spans="1:52" ht="1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</row>
    <row r="37" spans="1:52" ht="14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</row>
    <row r="38" spans="1:52" ht="14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</row>
    <row r="39" spans="1:52" ht="1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</row>
    <row r="40" spans="1:52" ht="14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</row>
    <row r="41" spans="1:52" ht="14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</row>
    <row r="42" spans="1:52" ht="1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</row>
    <row r="43" spans="1:52" ht="1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</row>
    <row r="44" spans="1:52" ht="1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</row>
    <row r="45" spans="1:52" ht="1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</row>
    <row r="46" spans="1:52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</row>
    <row r="47" spans="1:52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</row>
    <row r="48" spans="1:52" ht="1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</row>
    <row r="49" spans="1:52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</row>
    <row r="50" spans="1:52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</row>
    <row r="51" spans="1:52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</row>
    <row r="52" spans="1:52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</row>
    <row r="53" spans="1:52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</row>
    <row r="54" spans="1:52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</row>
    <row r="55" spans="1:52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</row>
    <row r="56" spans="1:52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</row>
    <row r="57" spans="1:52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</row>
    <row r="58" spans="1:52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</row>
    <row r="59" spans="1:52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</row>
    <row r="60" spans="1:52" ht="1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</row>
    <row r="61" spans="1:52" ht="1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</row>
    <row r="62" spans="1:52" ht="1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</row>
    <row r="63" spans="1:52" ht="1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</row>
    <row r="64" spans="1:52" ht="1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</row>
    <row r="65" spans="1:52" ht="1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</row>
    <row r="66" spans="1:52" ht="1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</row>
    <row r="67" spans="1:52" ht="1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</row>
    <row r="68" spans="1:52" ht="1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</row>
    <row r="69" spans="1:52" ht="1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</row>
    <row r="70" spans="1:52" ht="1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</row>
    <row r="71" spans="1:52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</row>
    <row r="72" spans="1:52" ht="1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</row>
    <row r="73" spans="1:52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</row>
    <row r="74" spans="1:52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</row>
    <row r="75" spans="1:52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</row>
    <row r="76" spans="1:52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</row>
    <row r="77" spans="1:52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</row>
    <row r="78" spans="1:52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</row>
    <row r="79" spans="1:52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</row>
    <row r="80" spans="1:52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</row>
    <row r="81" spans="1:52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</row>
    <row r="82" spans="1:52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</row>
    <row r="83" spans="1:52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</row>
    <row r="84" spans="1:52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</row>
    <row r="85" spans="1:52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</row>
    <row r="86" spans="1:52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</row>
    <row r="87" spans="1:52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</row>
    <row r="88" spans="1:52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</row>
    <row r="89" spans="1:52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</row>
    <row r="90" spans="1:52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</row>
    <row r="91" spans="1:52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</row>
    <row r="92" spans="1:52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</row>
    <row r="93" spans="1:52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</row>
    <row r="94" spans="1:52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</row>
    <row r="95" spans="1:52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</row>
    <row r="96" spans="1:52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</row>
    <row r="97" spans="1:52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</row>
    <row r="98" spans="1:52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</row>
    <row r="99" spans="1:52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</row>
    <row r="100" spans="1:52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</row>
    <row r="101" spans="1:52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</row>
    <row r="102" spans="1:52" ht="1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</row>
    <row r="103" spans="1:52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</row>
    <row r="104" spans="1:52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</row>
    <row r="105" spans="1:52" ht="1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</row>
    <row r="106" spans="1:52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</row>
    <row r="107" spans="1:52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</row>
    <row r="108" spans="1:52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</row>
    <row r="109" spans="1:52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</row>
    <row r="110" spans="1:52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</row>
    <row r="111" spans="1:5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</row>
    <row r="112" spans="1:5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</row>
    <row r="113" spans="1:5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</row>
    <row r="114" spans="1:5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</row>
    <row r="115" spans="1:5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</row>
    <row r="116" spans="1:5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</row>
    <row r="117" spans="1:5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</row>
    <row r="118" spans="1:5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</row>
    <row r="119" spans="1:5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</row>
    <row r="120" spans="1:5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</row>
    <row r="121" spans="1:5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</row>
    <row r="122" spans="1:5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</row>
    <row r="123" spans="1:5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</row>
    <row r="124" spans="1:5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</row>
    <row r="125" spans="1:5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</row>
    <row r="126" spans="1:5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</row>
    <row r="127" spans="1:5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</row>
    <row r="128" spans="1:5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</row>
    <row r="129" spans="1:5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</row>
    <row r="130" spans="1:5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</row>
    <row r="131" spans="1:5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</row>
    <row r="132" spans="1:5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</row>
    <row r="133" spans="1:5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</row>
    <row r="134" spans="1:5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</row>
    <row r="135" spans="1:5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</row>
    <row r="136" spans="1:5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</row>
    <row r="137" spans="1:5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</row>
    <row r="138" spans="1:5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</row>
    <row r="139" spans="1:5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</row>
    <row r="140" spans="1:5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</row>
    <row r="141" spans="1:5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</row>
    <row r="142" spans="1:5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</row>
    <row r="143" spans="1:5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</row>
    <row r="144" spans="1:5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</row>
    <row r="145" spans="1:5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</row>
    <row r="146" spans="1:5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</row>
    <row r="147" spans="1:5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</row>
    <row r="148" spans="1:5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</row>
    <row r="149" spans="1:5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</row>
    <row r="150" spans="1:5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</row>
    <row r="151" spans="1:5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</row>
    <row r="152" spans="1: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</row>
    <row r="153" spans="1:5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</row>
    <row r="154" spans="1:5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</row>
    <row r="155" spans="1:5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</row>
    <row r="156" spans="1:5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</row>
    <row r="157" spans="1:5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</row>
    <row r="158" spans="1:5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</row>
    <row r="159" spans="1:5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</row>
    <row r="160" spans="1:5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</row>
    <row r="161" spans="1:5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</row>
    <row r="162" spans="1:5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</row>
    <row r="163" spans="1:5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</row>
    <row r="164" spans="1:5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</row>
    <row r="165" spans="1:5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</row>
    <row r="166" spans="1:5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</row>
    <row r="167" spans="1:5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</row>
    <row r="168" spans="1:5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</row>
    <row r="169" spans="1:5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</row>
    <row r="170" spans="1:5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</row>
    <row r="171" spans="1:5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</row>
    <row r="172" spans="1:5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</row>
    <row r="173" spans="1:5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</row>
    <row r="174" spans="1:5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</row>
    <row r="175" spans="1:5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</row>
    <row r="176" spans="1:5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</row>
    <row r="177" spans="1:5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</row>
    <row r="178" spans="1:5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</row>
    <row r="179" spans="1:5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</row>
    <row r="180" spans="1:5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</row>
    <row r="181" spans="1:5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</row>
    <row r="182" spans="1:5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</row>
    <row r="183" spans="1:5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</row>
    <row r="184" spans="1:5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</row>
    <row r="185" spans="1:5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</row>
    <row r="186" spans="1:5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</row>
    <row r="187" spans="1:5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</row>
    <row r="188" spans="1:5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</row>
    <row r="189" spans="1:5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</row>
    <row r="190" spans="1:5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</row>
    <row r="191" spans="1:5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</row>
    <row r="192" spans="1:5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</row>
    <row r="193" spans="1:5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</row>
    <row r="194" spans="1:5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</row>
    <row r="195" spans="1:5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</row>
    <row r="196" spans="1:5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</row>
    <row r="197" spans="1:5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</row>
    <row r="198" spans="1:5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</row>
    <row r="199" spans="1:5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</row>
    <row r="200" spans="1:5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</row>
    <row r="201" spans="1:5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</row>
    <row r="202" spans="1:5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</row>
    <row r="203" spans="1:5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</row>
    <row r="204" spans="1:5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</row>
    <row r="205" spans="1:5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</row>
    <row r="206" spans="1:5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</row>
    <row r="207" spans="1:5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</row>
    <row r="208" spans="1:5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</row>
    <row r="209" spans="1:5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</row>
    <row r="210" spans="1:5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</row>
    <row r="211" spans="1:5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</row>
    <row r="212" spans="1:5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</row>
    <row r="213" spans="1:5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</row>
    <row r="214" spans="1:5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</row>
    <row r="215" spans="1:5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</row>
    <row r="216" spans="1:5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</row>
    <row r="217" spans="1:5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</row>
    <row r="218" spans="1:5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</row>
    <row r="219" spans="1:5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</row>
    <row r="220" spans="1:5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</row>
    <row r="221" spans="1:5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</row>
    <row r="222" spans="1:5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</row>
    <row r="223" spans="1:5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</row>
    <row r="224" spans="1:5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</row>
    <row r="225" spans="1:5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</row>
    <row r="226" spans="1:5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</row>
    <row r="227" spans="1:5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</row>
    <row r="228" spans="1:5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</row>
    <row r="229" spans="1:5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</row>
    <row r="230" spans="1:5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</row>
    <row r="231" spans="1:5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</row>
    <row r="232" spans="1:5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</row>
    <row r="233" spans="1:5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</row>
    <row r="234" spans="1:5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</row>
    <row r="235" spans="1:5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</row>
    <row r="236" spans="1:5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</row>
    <row r="237" spans="1:5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</row>
    <row r="238" spans="1:5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</row>
    <row r="239" spans="1:5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</row>
    <row r="240" spans="1:5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</row>
    <row r="241" spans="1:5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</row>
    <row r="242" spans="1:5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</row>
    <row r="243" spans="1:5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</row>
    <row r="244" spans="1:5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</row>
    <row r="245" spans="1:5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</row>
    <row r="246" spans="1:5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</row>
    <row r="247" spans="1:5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</row>
    <row r="248" spans="1:5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</row>
    <row r="249" spans="1:5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</row>
    <row r="250" spans="1:5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</row>
    <row r="251" spans="1:5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</row>
    <row r="252" spans="1:5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</row>
    <row r="253" spans="1:5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</row>
    <row r="254" spans="1:5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</row>
    <row r="255" spans="1:5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</row>
    <row r="256" spans="1:5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</row>
    <row r="257" spans="1:5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</row>
    <row r="258" spans="1:5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</row>
    <row r="259" spans="1:5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</row>
    <row r="260" spans="1:5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</row>
    <row r="261" spans="1:5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</row>
    <row r="262" spans="1:5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</row>
    <row r="263" spans="1:5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</row>
    <row r="264" spans="1:5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</row>
    <row r="265" spans="1:5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</row>
    <row r="266" spans="1:5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</row>
    <row r="267" spans="1:5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</row>
    <row r="268" spans="1:5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</row>
    <row r="269" spans="1:5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</row>
    <row r="270" spans="1:5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</row>
    <row r="271" spans="1:5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</row>
    <row r="272" spans="1:5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</row>
    <row r="273" spans="1:5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</row>
    <row r="274" spans="1:5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</row>
    <row r="275" spans="1:5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</row>
    <row r="276" spans="1:5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</row>
    <row r="277" spans="1:5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</row>
    <row r="278" spans="1:5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</row>
    <row r="279" spans="1:5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</row>
    <row r="280" spans="1:5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</row>
    <row r="281" spans="1:5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</row>
    <row r="282" spans="1:5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</row>
    <row r="283" spans="1:5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</row>
    <row r="284" spans="1:5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</row>
    <row r="285" spans="1:5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</row>
    <row r="286" spans="1:5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</row>
    <row r="287" spans="1:5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</row>
    <row r="288" spans="1:5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</row>
    <row r="289" spans="1:5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</row>
    <row r="290" spans="1:5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</row>
    <row r="291" spans="1:5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</row>
    <row r="292" spans="1:5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</row>
    <row r="293" spans="1:5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</row>
    <row r="294" spans="1:5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</row>
    <row r="295" spans="1:5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</row>
    <row r="296" spans="1:5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</row>
    <row r="297" spans="1:5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</row>
    <row r="298" spans="1:5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</row>
    <row r="299" spans="1:5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</row>
    <row r="300" spans="1:5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</row>
    <row r="301" spans="1:5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</row>
    <row r="302" spans="1:5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</row>
    <row r="303" spans="1:5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</row>
    <row r="304" spans="1:5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</row>
    <row r="305" spans="1:5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</row>
    <row r="306" spans="1:5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</row>
    <row r="307" spans="1:5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</row>
    <row r="308" spans="1:5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</row>
    <row r="309" spans="1:5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</row>
    <row r="310" spans="1:5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</row>
    <row r="311" spans="1:5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</row>
    <row r="312" spans="1:5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</row>
    <row r="313" spans="1:5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</row>
    <row r="314" spans="1:5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</row>
    <row r="315" spans="1:5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</row>
    <row r="316" spans="1:5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</row>
    <row r="317" spans="1:5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</row>
    <row r="318" spans="1:5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</row>
    <row r="319" spans="1:5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</row>
    <row r="320" spans="1:5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</row>
    <row r="321" spans="1:5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</row>
    <row r="322" spans="1:5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</row>
    <row r="323" spans="1:5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</row>
    <row r="324" spans="1:5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</row>
    <row r="325" spans="1:5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</row>
    <row r="326" spans="1:5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</row>
    <row r="327" spans="1:5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</row>
    <row r="328" spans="1:5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</row>
    <row r="329" spans="1:5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</row>
    <row r="330" spans="1:5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</row>
    <row r="331" spans="1:5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</row>
    <row r="332" spans="1:5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</row>
    <row r="333" spans="1:5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</row>
    <row r="334" spans="1:5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</row>
    <row r="335" spans="1:5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</row>
    <row r="336" spans="1:5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</row>
    <row r="337" spans="1:5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</row>
    <row r="338" spans="1:5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</row>
    <row r="339" spans="1:5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</row>
    <row r="340" spans="1:5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</row>
    <row r="341" spans="1:5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</row>
    <row r="342" spans="1:5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</row>
    <row r="343" spans="1:5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</row>
    <row r="344" spans="1:5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</row>
    <row r="345" spans="1:5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</row>
    <row r="346" spans="1:5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</row>
    <row r="347" spans="1:5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</row>
    <row r="348" spans="1:5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</row>
    <row r="349" spans="1:5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</row>
    <row r="350" spans="1:5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</row>
    <row r="351" spans="1:5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</row>
    <row r="352" spans="1:5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</row>
    <row r="353" spans="1:5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</row>
    <row r="354" spans="1:5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</row>
    <row r="355" spans="1:5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</row>
    <row r="356" spans="1:5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</row>
    <row r="357" spans="1:5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</row>
    <row r="358" spans="1:5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</row>
    <row r="359" spans="1:5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</row>
    <row r="360" spans="1:5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</row>
    <row r="361" spans="1:5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</row>
    <row r="362" spans="1:5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</row>
    <row r="363" spans="1:5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</row>
    <row r="364" spans="1:5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</row>
    <row r="365" spans="1:5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</row>
    <row r="366" spans="1:5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</row>
    <row r="367" spans="1:5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</row>
    <row r="368" spans="1:5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</row>
    <row r="369" spans="1:5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</row>
    <row r="370" spans="1:5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</row>
    <row r="371" spans="1:5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</row>
    <row r="372" spans="1:5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</row>
    <row r="373" spans="1:5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</row>
    <row r="374" spans="1:5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</row>
    <row r="375" spans="1:5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</row>
    <row r="376" spans="1:5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</row>
    <row r="377" spans="1:5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</row>
    <row r="378" spans="1:5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</row>
    <row r="379" spans="1:5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</row>
    <row r="380" spans="1:5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</row>
    <row r="381" spans="1:5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</row>
    <row r="382" spans="1:5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</row>
    <row r="383" spans="1:5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</row>
    <row r="384" spans="1:5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</row>
    <row r="385" spans="1:5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</row>
    <row r="386" spans="1:5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</row>
    <row r="387" spans="1:5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</row>
    <row r="388" spans="1:5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</row>
    <row r="389" spans="1:5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</row>
    <row r="390" spans="1:5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</row>
    <row r="391" spans="1:5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</row>
    <row r="392" spans="1:5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</row>
    <row r="393" spans="1:5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</row>
    <row r="394" spans="1:5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</row>
    <row r="395" spans="1:5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</row>
    <row r="396" spans="1:5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</row>
    <row r="397" spans="1:5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</row>
    <row r="398" spans="1:5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</row>
    <row r="399" spans="1:5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</row>
    <row r="400" spans="1:5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</row>
    <row r="401" spans="1:5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</row>
    <row r="402" spans="1:5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</row>
    <row r="403" spans="1:5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</row>
    <row r="404" spans="1:5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</row>
    <row r="405" spans="1:5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</row>
    <row r="406" spans="1:5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</row>
    <row r="407" spans="1:5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</row>
    <row r="408" spans="1:5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</row>
    <row r="409" spans="1:5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</row>
    <row r="410" spans="1:5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</row>
    <row r="411" spans="1:5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</row>
    <row r="412" spans="1:5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</row>
    <row r="413" spans="1:5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</row>
    <row r="414" spans="1:5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</row>
    <row r="415" spans="1:5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</row>
    <row r="416" spans="1:5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</row>
    <row r="417" spans="1:5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</row>
    <row r="418" spans="1:5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</row>
    <row r="419" spans="1:5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</row>
    <row r="420" spans="1:5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</row>
    <row r="421" spans="1:5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</row>
    <row r="422" spans="1:5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</row>
    <row r="423" spans="1:5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</row>
    <row r="424" spans="1:5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</row>
    <row r="425" spans="1:5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</row>
    <row r="426" spans="1:5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</row>
    <row r="427" spans="1:5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</row>
    <row r="428" spans="1:5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</row>
    <row r="429" spans="1:5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</row>
    <row r="430" spans="1:5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</row>
    <row r="431" spans="1:5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</row>
    <row r="432" spans="1:5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</row>
    <row r="433" spans="1:5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</row>
    <row r="434" spans="1:5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</row>
    <row r="435" spans="1:5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</row>
    <row r="436" spans="1:5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</row>
    <row r="437" spans="1:5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</row>
    <row r="438" spans="1:5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</row>
    <row r="439" spans="1:5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</row>
    <row r="440" spans="1:5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</row>
    <row r="441" spans="1:5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</row>
    <row r="442" spans="1:5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</row>
    <row r="443" spans="1:5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</row>
    <row r="444" spans="1:5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</row>
    <row r="445" spans="1:5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</row>
    <row r="446" spans="1:5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</row>
    <row r="447" spans="1:5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</row>
    <row r="448" spans="1:5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</row>
    <row r="449" spans="1:5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</row>
    <row r="450" spans="1:5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</row>
    <row r="451" spans="1:5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</row>
    <row r="452" spans="1:5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</row>
    <row r="453" spans="1:5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</row>
    <row r="454" spans="1:5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</row>
    <row r="455" spans="1:5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</row>
    <row r="456" spans="1:5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</row>
    <row r="457" spans="1:5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</row>
    <row r="458" spans="1:5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</row>
    <row r="459" spans="1:5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</row>
    <row r="460" spans="1:5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</row>
    <row r="461" spans="1:5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</row>
    <row r="462" spans="1:5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</row>
    <row r="463" spans="1:5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</row>
    <row r="464" spans="1:5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</row>
    <row r="465" spans="1:5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</row>
    <row r="466" spans="1:5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</row>
    <row r="467" spans="1:5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</row>
    <row r="468" spans="1:5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</row>
    <row r="469" spans="1:5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</row>
    <row r="470" spans="1:5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</row>
    <row r="471" spans="1:5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</row>
    <row r="472" spans="1:5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</row>
    <row r="473" spans="1:5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</row>
    <row r="474" spans="1:5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</row>
    <row r="475" spans="1:5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</row>
    <row r="476" spans="1:5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</row>
    <row r="477" spans="1:5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</row>
    <row r="478" spans="1:5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</row>
    <row r="479" spans="1:5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</row>
    <row r="480" spans="1:5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</row>
    <row r="481" spans="1:5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</row>
    <row r="482" spans="1:5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</row>
    <row r="483" spans="1:5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</row>
    <row r="484" spans="1:5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</row>
    <row r="485" spans="1:5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</row>
    <row r="486" spans="1:5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</row>
    <row r="487" spans="1:5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</row>
    <row r="488" spans="1:5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</row>
    <row r="489" spans="1:5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</row>
    <row r="490" spans="1:5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</row>
    <row r="491" spans="1:5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</row>
    <row r="492" spans="1:5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</row>
    <row r="493" spans="1:5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</row>
    <row r="494" spans="1:5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</row>
    <row r="495" spans="1:5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</row>
    <row r="496" spans="1:5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</row>
    <row r="497" spans="1:5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</row>
    <row r="498" spans="1:5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</row>
    <row r="499" spans="1:5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</row>
    <row r="500" spans="1:5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</row>
    <row r="501" spans="1:5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</row>
    <row r="502" spans="1:5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</row>
    <row r="503" spans="1:5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</row>
    <row r="504" spans="1:5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</row>
    <row r="505" spans="1:5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</row>
    <row r="506" spans="1:5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</row>
    <row r="507" spans="1:5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</row>
    <row r="508" spans="1:5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</row>
    <row r="509" spans="1:5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</row>
    <row r="510" spans="1:5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</row>
    <row r="511" spans="1:5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</row>
    <row r="512" spans="1:5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</row>
    <row r="513" spans="1:5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</row>
    <row r="514" spans="1:5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</row>
    <row r="515" spans="1:5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</row>
    <row r="516" spans="1:5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</row>
    <row r="517" spans="1:5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</row>
    <row r="518" spans="1:5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</row>
    <row r="519" spans="1:5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</row>
    <row r="520" spans="1:5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</row>
    <row r="521" spans="1:5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</row>
    <row r="522" spans="1:5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</row>
    <row r="523" spans="1:5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</row>
    <row r="524" spans="1:5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</row>
    <row r="525" spans="1:5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</row>
    <row r="526" spans="1:5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</row>
    <row r="527" spans="1:5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</row>
    <row r="528" spans="1:5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</row>
    <row r="529" spans="1:5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</row>
    <row r="530" spans="1:5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</row>
    <row r="531" spans="1:5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</row>
    <row r="532" spans="1:5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</row>
    <row r="533" spans="1:5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</row>
    <row r="534" spans="1:5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</row>
    <row r="535" spans="1:5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</row>
    <row r="536" spans="1:5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</row>
    <row r="537" spans="1:5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</row>
    <row r="538" spans="1:5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</row>
    <row r="539" spans="1:5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</row>
    <row r="540" spans="1:5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</row>
    <row r="541" spans="1:5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</row>
    <row r="542" spans="1:5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</row>
    <row r="543" spans="1:5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</row>
    <row r="544" spans="1:5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</row>
    <row r="545" spans="1:5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</row>
    <row r="546" spans="1:5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</row>
    <row r="547" spans="1:5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</row>
    <row r="548" spans="1:5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</row>
    <row r="549" spans="1:5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</row>
    <row r="550" spans="1:5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</row>
    <row r="551" spans="1:5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</row>
    <row r="552" spans="1:5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</row>
    <row r="553" spans="1:5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</row>
    <row r="554" spans="1:5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</row>
    <row r="555" spans="1:5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</row>
    <row r="556" spans="1:5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</row>
    <row r="557" spans="1:5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</row>
    <row r="558" spans="1:5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</row>
    <row r="559" spans="1:5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</row>
    <row r="560" spans="1:5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</row>
    <row r="561" spans="1:5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</row>
    <row r="562" spans="1:5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</row>
    <row r="563" spans="1:5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</row>
    <row r="564" spans="1:5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</row>
    <row r="565" spans="1:5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</row>
    <row r="566" spans="1:5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</row>
    <row r="567" spans="1:5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</row>
    <row r="568" spans="1:5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</row>
    <row r="569" spans="1:5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</row>
    <row r="570" spans="1:5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</row>
    <row r="571" spans="1:5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</row>
    <row r="572" spans="1:5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</row>
    <row r="573" spans="1:5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</row>
    <row r="574" spans="1:5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</row>
    <row r="575" spans="1:5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</row>
    <row r="576" spans="1:5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</row>
    <row r="577" spans="1:5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</row>
    <row r="578" spans="1:5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</row>
    <row r="579" spans="1:5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</row>
    <row r="580" spans="1:5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</row>
    <row r="581" spans="1:5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</row>
    <row r="582" spans="1:5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</row>
    <row r="583" spans="1:5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</row>
    <row r="584" spans="1:5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</row>
    <row r="585" spans="1:5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</row>
    <row r="586" spans="1:5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</row>
    <row r="587" spans="1:5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</row>
    <row r="588" spans="1:5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</row>
    <row r="589" spans="1:5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</row>
    <row r="590" spans="1:5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</row>
    <row r="591" spans="1:5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</row>
    <row r="592" spans="1:5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</row>
    <row r="593" spans="1:5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</row>
    <row r="594" spans="1:5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</row>
    <row r="595" spans="1:5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</row>
    <row r="596" spans="1:5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</row>
    <row r="597" spans="1:5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</row>
    <row r="598" spans="1:5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</row>
    <row r="599" spans="1:5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</row>
    <row r="600" spans="1:5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</row>
    <row r="601" spans="1:5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</row>
    <row r="602" spans="1:5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</row>
    <row r="603" spans="1:5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</row>
    <row r="604" spans="1:5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</row>
    <row r="605" spans="1:5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</row>
    <row r="606" spans="1:5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</row>
    <row r="607" spans="1:5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</row>
    <row r="608" spans="1:5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</row>
    <row r="609" spans="1:5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</row>
    <row r="610" spans="1:5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</row>
    <row r="611" spans="1:5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</row>
    <row r="612" spans="1:5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</row>
    <row r="613" spans="1:5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</row>
    <row r="614" spans="1:5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</row>
    <row r="615" spans="1:5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</row>
    <row r="616" spans="1:5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</row>
    <row r="617" spans="1:5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</row>
    <row r="618" spans="1:5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</row>
    <row r="619" spans="1:5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</row>
    <row r="620" spans="1:5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</row>
    <row r="621" spans="1:5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</row>
    <row r="622" spans="1:5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</row>
    <row r="623" spans="1:5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</row>
    <row r="624" spans="1:5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</row>
    <row r="625" spans="1:5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</row>
    <row r="626" spans="1:5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</row>
    <row r="627" spans="1:5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</row>
    <row r="628" spans="1:5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</row>
    <row r="629" spans="1:5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</row>
    <row r="630" spans="1:5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</row>
    <row r="631" spans="1:5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</row>
    <row r="632" spans="1:5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</row>
    <row r="633" spans="1:5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</row>
    <row r="634" spans="1:5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</row>
    <row r="635" spans="1:5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</row>
    <row r="636" spans="1:5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</row>
    <row r="637" spans="1:5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</row>
    <row r="638" spans="1:5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</row>
    <row r="639" spans="1:5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</row>
    <row r="640" spans="1:5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</row>
    <row r="641" spans="1:5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</row>
    <row r="642" spans="1:5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</row>
    <row r="643" spans="1:5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</row>
    <row r="644" spans="1:5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</row>
    <row r="645" spans="1:5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</row>
    <row r="646" spans="1:5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</row>
    <row r="647" spans="1:5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</row>
    <row r="648" spans="1:5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</row>
    <row r="649" spans="1:5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</row>
    <row r="650" spans="1:5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</row>
    <row r="651" spans="1:5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</row>
    <row r="652" spans="1:5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</row>
    <row r="653" spans="1:5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</row>
    <row r="654" spans="1:5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</row>
    <row r="655" spans="1:5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</row>
    <row r="656" spans="1:5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</row>
    <row r="657" spans="1:5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</row>
    <row r="658" spans="1:5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</row>
    <row r="659" spans="1:5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</row>
    <row r="660" spans="1:5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</row>
    <row r="661" spans="1:5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</row>
    <row r="662" spans="1:5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</row>
    <row r="663" spans="1:5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</row>
    <row r="664" spans="1:5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</row>
    <row r="665" spans="1:5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</row>
    <row r="666" spans="1:5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</row>
    <row r="667" spans="1:5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</row>
    <row r="668" spans="1:5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</row>
    <row r="669" spans="1:5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</row>
    <row r="670" spans="1:5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</row>
    <row r="671" spans="1:5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</row>
    <row r="672" spans="1:5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</row>
    <row r="673" spans="1:5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</row>
    <row r="674" spans="1:5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</row>
    <row r="675" spans="1:5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</row>
    <row r="676" spans="1:5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</row>
    <row r="677" spans="1:5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</row>
    <row r="678" spans="1:5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</row>
    <row r="679" spans="1:5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</row>
    <row r="680" spans="1:5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</row>
    <row r="681" spans="1:5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</row>
    <row r="682" spans="1:5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</row>
    <row r="683" spans="1:5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</row>
    <row r="684" spans="1:5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</row>
    <row r="685" spans="1:5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</row>
    <row r="686" spans="1:5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</row>
    <row r="687" spans="1:5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</row>
    <row r="688" spans="1:5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</row>
    <row r="689" spans="1:5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</row>
    <row r="690" spans="1:5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</row>
    <row r="691" spans="1:5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</row>
    <row r="692" spans="1:5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</row>
    <row r="693" spans="1:5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</row>
    <row r="694" spans="1:5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</row>
    <row r="695" spans="1:5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</row>
    <row r="696" spans="1:5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</row>
    <row r="697" spans="1:5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</row>
    <row r="698" spans="1:5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</row>
    <row r="699" spans="1:5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</row>
    <row r="700" spans="1:5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</row>
    <row r="701" spans="1:5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</row>
    <row r="702" spans="1:5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</row>
    <row r="703" spans="1:5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</row>
    <row r="704" spans="1:5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</row>
    <row r="705" spans="1:5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</row>
    <row r="706" spans="1:5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</row>
    <row r="707" spans="1:5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</row>
    <row r="708" spans="1:5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</row>
    <row r="709" spans="1:5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</row>
    <row r="710" spans="1:5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</row>
    <row r="711" spans="1:5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</row>
    <row r="712" spans="1:5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</row>
    <row r="713" spans="1:5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</row>
    <row r="714" spans="1:5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</row>
    <row r="715" spans="1:5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</row>
    <row r="716" spans="1:5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</row>
    <row r="717" spans="1:5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</row>
    <row r="718" spans="1:5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</row>
    <row r="719" spans="1:5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</row>
    <row r="720" spans="1:5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</row>
    <row r="721" spans="1:5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</row>
    <row r="722" spans="1:5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</row>
    <row r="723" spans="1:5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</row>
    <row r="724" spans="1:5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</row>
    <row r="725" spans="1:5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</row>
    <row r="726" spans="1:5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</row>
    <row r="727" spans="1:5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</row>
    <row r="728" spans="1:5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</row>
    <row r="729" spans="1:5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</row>
    <row r="730" spans="1:5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</row>
    <row r="731" spans="1:5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</row>
    <row r="732" spans="1:5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</row>
    <row r="733" spans="1:5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</row>
    <row r="734" spans="1:5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</row>
    <row r="735" spans="1:5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</row>
    <row r="736" spans="1:5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</row>
    <row r="737" spans="1:5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</row>
    <row r="738" spans="1:5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</row>
    <row r="739" spans="1:5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</row>
    <row r="740" spans="1:5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</row>
    <row r="741" spans="1:5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</row>
    <row r="742" spans="1:5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</row>
    <row r="743" spans="1:5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</row>
    <row r="744" spans="1:5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</row>
    <row r="745" spans="1:5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</row>
    <row r="746" spans="1:5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</row>
    <row r="747" spans="1:5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</row>
    <row r="748" spans="1:5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</row>
    <row r="749" spans="1:5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</row>
    <row r="750" spans="1:5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</row>
    <row r="751" spans="1:5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</row>
    <row r="752" spans="1:5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</row>
    <row r="753" spans="1:5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</row>
    <row r="754" spans="1:5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</row>
    <row r="755" spans="1:5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</row>
    <row r="756" spans="1:5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</row>
    <row r="757" spans="1:5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</row>
    <row r="758" spans="1:5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</row>
    <row r="759" spans="1:5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</row>
    <row r="760" spans="1:5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</row>
    <row r="761" spans="1:5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</row>
    <row r="762" spans="1:5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</row>
    <row r="763" spans="1:5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</row>
    <row r="764" spans="1:5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</row>
    <row r="765" spans="1:5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</row>
    <row r="766" spans="1:5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</row>
    <row r="767" spans="1:5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</row>
    <row r="768" spans="1:5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</row>
    <row r="769" spans="1:5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</row>
    <row r="770" spans="1:5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</row>
    <row r="771" spans="1:5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</row>
    <row r="772" spans="1:5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</row>
    <row r="773" spans="1:5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</row>
    <row r="774" spans="1:5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</row>
    <row r="775" spans="1:5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</row>
    <row r="776" spans="1:5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</row>
    <row r="777" spans="1:5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</row>
    <row r="778" spans="1:5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</row>
    <row r="779" spans="1:5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</row>
    <row r="780" spans="1:5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</row>
    <row r="781" spans="1:5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</row>
    <row r="782" spans="1:5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</row>
    <row r="783" spans="1:5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</row>
    <row r="784" spans="1:5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</row>
    <row r="785" spans="1:5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</row>
    <row r="786" spans="1:5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</row>
    <row r="787" spans="1:5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</row>
    <row r="788" spans="1:5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</row>
    <row r="789" spans="1:5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</row>
    <row r="790" spans="1:5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</row>
    <row r="791" spans="1:5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</row>
    <row r="792" spans="1:5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</row>
    <row r="793" spans="1:5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</row>
    <row r="794" spans="1:5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</row>
    <row r="795" spans="1:5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</row>
    <row r="796" spans="1:5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</row>
    <row r="797" spans="1:5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</row>
    <row r="798" spans="1:5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</row>
    <row r="799" spans="1:5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</row>
    <row r="800" spans="1:5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</row>
    <row r="801" spans="1:5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</row>
    <row r="802" spans="1:5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</row>
    <row r="803" spans="1:5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</row>
    <row r="804" spans="1:5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</row>
    <row r="805" spans="1:5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</row>
    <row r="806" spans="1:5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</row>
    <row r="807" spans="1:5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</row>
    <row r="808" spans="1:5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</row>
    <row r="809" spans="1:5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</row>
    <row r="810" spans="1:5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</row>
    <row r="811" spans="1:5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</row>
    <row r="812" spans="1:5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</row>
    <row r="813" spans="1:5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</row>
    <row r="814" spans="1:5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</row>
    <row r="815" spans="1:5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</row>
    <row r="816" spans="1:5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</row>
    <row r="817" spans="1:5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</row>
    <row r="818" spans="1:5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</row>
    <row r="819" spans="1:5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</row>
    <row r="820" spans="1:5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</row>
    <row r="821" spans="1:5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</row>
    <row r="822" spans="1:5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</row>
    <row r="823" spans="1:5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</row>
    <row r="824" spans="1:5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</row>
    <row r="825" spans="1:5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</row>
    <row r="826" spans="1:5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</row>
    <row r="827" spans="1:5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</row>
    <row r="828" spans="1:5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</row>
    <row r="829" spans="1:5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</row>
    <row r="830" spans="1:5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</row>
    <row r="831" spans="1:5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</row>
    <row r="832" spans="1:5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</row>
    <row r="833" spans="1:5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</row>
    <row r="834" spans="1:5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</row>
    <row r="835" spans="1:5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</row>
    <row r="836" spans="1:5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</row>
    <row r="837" spans="1:5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</row>
    <row r="838" spans="1:5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</row>
    <row r="839" spans="1:5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</row>
    <row r="840" spans="1:5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</row>
    <row r="841" spans="1:5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</row>
    <row r="842" spans="1:5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</row>
    <row r="843" spans="1:5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</row>
    <row r="844" spans="1:5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</row>
    <row r="845" spans="1:5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</row>
    <row r="846" spans="1:5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</row>
    <row r="847" spans="1:5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</row>
    <row r="848" spans="1:5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</row>
    <row r="849" spans="1:5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</row>
    <row r="850" spans="1:5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</row>
    <row r="851" spans="1:5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</row>
    <row r="852" spans="1:5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</row>
    <row r="853" spans="1:5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</row>
    <row r="854" spans="1:5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</row>
    <row r="855" spans="1:5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</row>
    <row r="856" spans="1:5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</row>
    <row r="857" spans="1:5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</row>
    <row r="858" spans="1:5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</row>
    <row r="859" spans="1:5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</row>
    <row r="860" spans="1:5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</row>
    <row r="861" spans="1:5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</row>
    <row r="862" spans="1:5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</row>
    <row r="863" spans="1:5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</row>
    <row r="864" spans="1:5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</row>
    <row r="865" spans="1:5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</row>
    <row r="866" spans="1:5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</row>
    <row r="867" spans="1:5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</row>
    <row r="868" spans="1:5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</row>
    <row r="869" spans="1:5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</row>
    <row r="870" spans="1:5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</row>
    <row r="871" spans="1:5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</row>
    <row r="872" spans="1:5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</row>
    <row r="873" spans="1:5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</row>
    <row r="874" spans="1:5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</row>
    <row r="875" spans="1:5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</row>
    <row r="876" spans="1:5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</row>
    <row r="877" spans="1:5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</row>
    <row r="878" spans="1:5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</row>
    <row r="879" spans="1:5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</row>
    <row r="880" spans="1:5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</row>
    <row r="881" spans="1:5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</row>
    <row r="882" spans="1:5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</row>
    <row r="883" spans="1:5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</row>
    <row r="884" spans="1:5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</row>
    <row r="885" spans="1:5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</row>
    <row r="886" spans="1:5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</row>
    <row r="887" spans="1:5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</row>
    <row r="888" spans="1:5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</row>
    <row r="889" spans="1:5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</row>
    <row r="890" spans="1:5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</row>
    <row r="891" spans="1:5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</row>
    <row r="892" spans="1:5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</row>
    <row r="893" spans="1:5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</row>
    <row r="894" spans="1:5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</row>
    <row r="895" spans="1:5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</row>
    <row r="896" spans="1:5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</row>
    <row r="897" spans="1:5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</row>
    <row r="898" spans="1:5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</row>
    <row r="899" spans="1:5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</row>
    <row r="900" spans="1:5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</row>
    <row r="901" spans="1:5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</row>
    <row r="902" spans="1:5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</row>
    <row r="903" spans="1:5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</row>
    <row r="904" spans="1:5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</row>
    <row r="905" spans="1:5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</row>
    <row r="906" spans="1:5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</row>
    <row r="907" spans="1:5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</row>
    <row r="908" spans="1:5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</row>
    <row r="909" spans="1:5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</row>
    <row r="910" spans="1:5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</row>
    <row r="911" spans="1:5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</row>
    <row r="912" spans="1:5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</row>
    <row r="913" spans="1:5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</row>
    <row r="914" spans="1:5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</row>
    <row r="915" spans="1:5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</row>
    <row r="916" spans="1:5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</row>
    <row r="917" spans="1:5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</row>
    <row r="918" spans="1:5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</row>
    <row r="919" spans="1:5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</row>
    <row r="920" spans="1:5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</row>
    <row r="921" spans="1:5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</row>
    <row r="922" spans="1:5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</row>
    <row r="923" spans="1:5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</row>
    <row r="924" spans="1:5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</row>
    <row r="925" spans="1:5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</row>
    <row r="926" spans="1:5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</row>
    <row r="927" spans="1:5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</row>
    <row r="928" spans="1:5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</row>
    <row r="929" spans="1:5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</row>
    <row r="930" spans="1:5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</row>
    <row r="931" spans="1:5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</row>
    <row r="932" spans="1:5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</row>
    <row r="933" spans="1:5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</row>
    <row r="934" spans="1:5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</row>
    <row r="935" spans="1:5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</row>
    <row r="936" spans="1:5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</row>
    <row r="937" spans="1:5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</row>
    <row r="938" spans="1:5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</row>
    <row r="939" spans="1:5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</row>
    <row r="940" spans="1:5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</row>
    <row r="941" spans="1:5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</row>
    <row r="942" spans="1:5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</row>
    <row r="943" spans="1:5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</row>
    <row r="944" spans="1:5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</row>
    <row r="945" spans="1:5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</row>
    <row r="946" spans="1:5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</row>
    <row r="947" spans="1:5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</row>
    <row r="948" spans="1:5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</row>
    <row r="949" spans="1:5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</row>
    <row r="950" spans="1:5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</row>
    <row r="951" spans="1:5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</row>
    <row r="952" spans="1:5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</row>
    <row r="953" spans="1:5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</row>
    <row r="954" spans="1:5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</row>
    <row r="955" spans="1:5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</row>
    <row r="956" spans="1:5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</row>
    <row r="957" spans="1:5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</row>
    <row r="958" spans="1:5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</row>
    <row r="959" spans="1:5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</row>
    <row r="960" spans="1:5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</row>
    <row r="961" spans="1:5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</row>
    <row r="962" spans="1:5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</row>
    <row r="963" spans="1:5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</row>
    <row r="964" spans="1:5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</row>
    <row r="965" spans="1:5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</row>
    <row r="966" spans="1:5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</row>
    <row r="967" spans="1:5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</row>
    <row r="968" spans="1:5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</row>
    <row r="969" spans="1:5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</row>
    <row r="970" spans="1:5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</row>
    <row r="971" spans="1:5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</row>
    <row r="972" spans="1:5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</row>
    <row r="973" spans="1:5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</row>
    <row r="974" spans="1:5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</row>
    <row r="975" spans="1:5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</row>
    <row r="976" spans="1:5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</row>
    <row r="977" spans="1:5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</row>
    <row r="978" spans="1:5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</row>
    <row r="979" spans="1:5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</row>
    <row r="980" spans="1:5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</row>
    <row r="981" spans="1:5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</row>
    <row r="982" spans="1:5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</row>
    <row r="983" spans="1:5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</row>
    <row r="984" spans="1:5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</row>
    <row r="985" spans="1:5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</row>
    <row r="986" spans="1:5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</row>
    <row r="987" spans="1:5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</row>
    <row r="988" spans="1:5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</row>
    <row r="989" spans="1:5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</row>
    <row r="990" spans="1:5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</row>
    <row r="991" spans="1:5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</row>
    <row r="992" spans="1:5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</row>
    <row r="993" spans="1:5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</row>
    <row r="994" spans="1:5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</row>
    <row r="995" spans="1:5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</row>
    <row r="996" spans="1:5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</row>
    <row r="997" spans="1:5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</row>
    <row r="998" spans="1:5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</row>
    <row r="999" spans="1:5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</row>
    <row r="1000" spans="1:5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</row>
    <row r="1001" spans="1:5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</row>
    <row r="1002" spans="1:5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</row>
    <row r="1003" spans="1:5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</row>
    <row r="1004" spans="1:5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</row>
    <row r="1005" spans="1:5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</row>
    <row r="1006" spans="1:5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</row>
    <row r="1007" spans="1:5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</row>
    <row r="1008" spans="1:5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</row>
    <row r="1009" spans="1:5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</row>
    <row r="1010" spans="1:5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</row>
  </sheetData>
  <sheetProtection algorithmName="SHA-512" hashValue="arVB+FzMPQJzgvAANlQJWXnhB3oSzSiav6Rc1g90GLXtwInxsDB7d4wAAaYpXgCQtoZudlnHpZrNn7lKJYaOaA==" saltValue="VWlebvEBNQIh5ktWOivC1w==" spinCount="100000" sheet="1" objects="1" scenarios="1" formatCells="0" formatColumns="0" formatRows="0" insertColumns="0" insertRows="0" insertHyperlinks="0" deleteColumns="0" deleteRows="0" sort="0" autoFilter="0" pivotTables="0"/>
  <hyperlinks>
    <hyperlink ref="B2" location="'Spis treści'!A1" tooltip="Powrót do spisu treści" display="Powrót do spisu treści" xr:uid="{00000000-0004-0000-0200-000000000000}"/>
  </hyperlinks>
  <pageMargins left="0.7" right="0.7" top="0.75" bottom="0.75" header="0.3" footer="0.3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FE95B-F11A-455F-8F69-1B40831CFDD4}">
  <dimension ref="A2:R41"/>
  <sheetViews>
    <sheetView showGridLines="0" zoomScale="85" zoomScaleNormal="85" workbookViewId="0">
      <selection activeCell="D12" sqref="D12"/>
    </sheetView>
  </sheetViews>
  <sheetFormatPr defaultColWidth="9.140625" defaultRowHeight="15"/>
  <cols>
    <col min="1" max="1" width="9.140625" style="79"/>
    <col min="2" max="2" width="12.140625" style="79" customWidth="1"/>
    <col min="3" max="6" width="25.7109375" style="79" customWidth="1"/>
    <col min="7" max="7" width="9.7109375" style="79" bestFit="1" customWidth="1"/>
    <col min="8" max="21" width="9.140625" style="79"/>
    <col min="22" max="23" width="9.28515625" style="79" customWidth="1"/>
    <col min="24" max="16384" width="9.140625" style="79"/>
  </cols>
  <sheetData>
    <row r="2" spans="2:17">
      <c r="B2" s="7" t="s">
        <v>3</v>
      </c>
      <c r="J2" s="80"/>
    </row>
    <row r="4" spans="2:17">
      <c r="B4" s="81" t="s">
        <v>76</v>
      </c>
    </row>
    <row r="5" spans="2:17">
      <c r="B5" s="81"/>
      <c r="P5" s="111"/>
    </row>
    <row r="6" spans="2:17">
      <c r="C6" s="183" t="s">
        <v>43</v>
      </c>
      <c r="D6" s="183" t="s">
        <v>44</v>
      </c>
      <c r="E6" s="183" t="s">
        <v>45</v>
      </c>
      <c r="F6" s="183" t="s">
        <v>46</v>
      </c>
      <c r="P6" s="111"/>
      <c r="Q6" s="111"/>
    </row>
    <row r="7" spans="2:17">
      <c r="C7" s="183"/>
      <c r="D7" s="183"/>
      <c r="E7" s="183"/>
      <c r="F7" s="183"/>
      <c r="P7" s="111"/>
      <c r="Q7" s="111"/>
    </row>
    <row r="8" spans="2:17">
      <c r="B8" s="110">
        <v>2019</v>
      </c>
      <c r="C8" s="103">
        <v>12434</v>
      </c>
      <c r="D8" s="101">
        <v>12724</v>
      </c>
      <c r="E8" s="100">
        <v>12792</v>
      </c>
      <c r="F8" s="102">
        <v>12640</v>
      </c>
      <c r="G8" s="157"/>
      <c r="P8" s="111"/>
      <c r="Q8" s="111"/>
    </row>
    <row r="9" spans="2:17">
      <c r="B9" s="110">
        <v>2020</v>
      </c>
      <c r="C9" s="103">
        <v>12587</v>
      </c>
      <c r="D9" s="101">
        <v>11883</v>
      </c>
      <c r="E9" s="100">
        <v>11813</v>
      </c>
      <c r="F9" s="102">
        <v>11330</v>
      </c>
      <c r="G9" s="157"/>
      <c r="P9" s="111"/>
      <c r="Q9" s="111"/>
    </row>
    <row r="10" spans="2:17">
      <c r="B10" s="110">
        <v>2021</v>
      </c>
      <c r="C10" s="103">
        <v>10933</v>
      </c>
      <c r="D10" s="101">
        <v>11147</v>
      </c>
      <c r="E10" s="100">
        <v>11670</v>
      </c>
      <c r="F10" s="102">
        <v>11589</v>
      </c>
      <c r="G10" s="157"/>
      <c r="P10" s="111"/>
      <c r="Q10" s="111"/>
    </row>
    <row r="11" spans="2:17">
      <c r="B11" s="110">
        <v>2022</v>
      </c>
      <c r="C11" s="103">
        <v>11638</v>
      </c>
      <c r="D11" s="101">
        <v>12021</v>
      </c>
      <c r="E11" s="100">
        <v>12195</v>
      </c>
      <c r="F11" s="102">
        <v>12186</v>
      </c>
      <c r="G11" s="157"/>
      <c r="P11" s="111"/>
      <c r="Q11" s="111"/>
    </row>
    <row r="12" spans="2:17">
      <c r="B12" s="110">
        <v>2023</v>
      </c>
      <c r="C12" s="103">
        <v>12402</v>
      </c>
      <c r="D12" s="101">
        <v>12898</v>
      </c>
      <c r="E12" s="100">
        <v>13129</v>
      </c>
      <c r="F12" s="102">
        <v>13110</v>
      </c>
      <c r="G12" s="157"/>
      <c r="P12" s="111"/>
      <c r="Q12" s="111"/>
    </row>
    <row r="13" spans="2:17">
      <c r="B13" s="110">
        <v>2024</v>
      </c>
      <c r="C13" s="103">
        <v>13285</v>
      </c>
      <c r="D13" s="101">
        <v>13774</v>
      </c>
      <c r="E13" s="100">
        <v>13938</v>
      </c>
      <c r="F13" s="102">
        <v>13882</v>
      </c>
      <c r="G13" s="157"/>
      <c r="P13" s="111"/>
      <c r="Q13" s="111"/>
    </row>
    <row r="14" spans="2:17">
      <c r="B14" s="110">
        <v>2025</v>
      </c>
      <c r="C14" s="103">
        <v>14095</v>
      </c>
      <c r="D14" s="101">
        <v>14629</v>
      </c>
      <c r="E14" s="100">
        <v>13889</v>
      </c>
      <c r="F14" s="102"/>
      <c r="G14" s="157"/>
      <c r="P14" s="111"/>
      <c r="Q14" s="111"/>
    </row>
    <row r="17" spans="1:18">
      <c r="B17" s="81" t="s">
        <v>224</v>
      </c>
    </row>
    <row r="18" spans="1:18" s="82" customFormat="1">
      <c r="B18" s="83" t="s">
        <v>77</v>
      </c>
      <c r="C18" s="62">
        <v>1</v>
      </c>
      <c r="D18" s="63" t="e">
        <f>#REF!/#REF!</f>
        <v>#REF!</v>
      </c>
      <c r="E18" s="63" t="e">
        <f>#REF!/#REF!</f>
        <v>#REF!</v>
      </c>
      <c r="F18" s="63" t="e">
        <f>#REF!/#REF!</f>
        <v>#REF!</v>
      </c>
      <c r="M18" s="111"/>
      <c r="N18" s="111"/>
      <c r="O18" s="111"/>
      <c r="P18" s="79"/>
      <c r="Q18" s="79"/>
      <c r="R18" s="79"/>
    </row>
    <row r="19" spans="1:18" s="82" customFormat="1">
      <c r="B19" s="82" t="s">
        <v>164</v>
      </c>
      <c r="C19" s="62">
        <v>1</v>
      </c>
      <c r="D19" s="63">
        <f t="shared" ref="D19:F19" si="0">D8/C8</f>
        <v>1.0233231462119994</v>
      </c>
      <c r="E19" s="63">
        <f t="shared" si="0"/>
        <v>1.0053442313737819</v>
      </c>
      <c r="F19" s="63">
        <f t="shared" si="0"/>
        <v>0.9881175734834271</v>
      </c>
      <c r="M19" s="111"/>
      <c r="N19" s="111"/>
      <c r="O19" s="111"/>
      <c r="P19" s="79"/>
      <c r="Q19" s="79"/>
      <c r="R19" s="79"/>
    </row>
    <row r="20" spans="1:18" s="82" customFormat="1">
      <c r="B20" s="83" t="s">
        <v>195</v>
      </c>
      <c r="C20" s="62">
        <v>1</v>
      </c>
      <c r="D20" s="63">
        <f t="shared" ref="D20:F20" si="1">D10/C10</f>
        <v>1.0195737674929113</v>
      </c>
      <c r="E20" s="63">
        <f t="shared" si="1"/>
        <v>1.0469184533955325</v>
      </c>
      <c r="F20" s="63">
        <f t="shared" si="1"/>
        <v>0.99305912596401025</v>
      </c>
      <c r="M20" s="111"/>
      <c r="N20" s="111"/>
      <c r="O20" s="111"/>
      <c r="P20" s="79"/>
      <c r="Q20" s="79"/>
      <c r="R20" s="79"/>
    </row>
    <row r="21" spans="1:18">
      <c r="A21" s="82"/>
      <c r="B21" s="82" t="s">
        <v>204</v>
      </c>
      <c r="C21" s="62">
        <v>1</v>
      </c>
      <c r="D21" s="63">
        <f t="shared" ref="D21" si="2">D11/C11</f>
        <v>1.0329094346107579</v>
      </c>
      <c r="E21" s="63">
        <f>E11/D11</f>
        <v>1.0144746693286748</v>
      </c>
      <c r="F21" s="63">
        <f>F11/E11</f>
        <v>0.99926199261992621</v>
      </c>
      <c r="G21" s="82"/>
      <c r="H21" s="80"/>
      <c r="I21" s="80"/>
      <c r="J21" s="80"/>
      <c r="K21" s="80"/>
      <c r="L21" s="80"/>
      <c r="M21" s="111"/>
      <c r="N21" s="111"/>
      <c r="O21" s="111"/>
    </row>
    <row r="22" spans="1:18">
      <c r="A22" s="82"/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111"/>
      <c r="N22" s="111"/>
      <c r="O22" s="111"/>
    </row>
    <row r="23" spans="1:18">
      <c r="A23" s="82"/>
      <c r="B23" s="82"/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111"/>
      <c r="N23" s="111"/>
      <c r="O23" s="111"/>
    </row>
    <row r="24" spans="1:18">
      <c r="A24" s="80"/>
      <c r="B24" s="80"/>
      <c r="C24" s="80"/>
      <c r="D24" s="80"/>
      <c r="E24" s="80"/>
      <c r="F24" s="80"/>
      <c r="G24" s="80"/>
      <c r="H24" s="82"/>
      <c r="I24" s="84" t="s">
        <v>7</v>
      </c>
      <c r="J24" s="84" t="s">
        <v>8</v>
      </c>
      <c r="K24" s="84" t="s">
        <v>9</v>
      </c>
      <c r="L24" s="84" t="s">
        <v>10</v>
      </c>
      <c r="M24" s="112"/>
      <c r="N24" s="111"/>
      <c r="O24" s="111"/>
    </row>
    <row r="25" spans="1:18">
      <c r="A25" s="80"/>
      <c r="B25" s="80"/>
      <c r="C25" s="80"/>
      <c r="D25" s="80"/>
      <c r="E25" s="80"/>
      <c r="F25" s="80"/>
      <c r="G25" s="80"/>
      <c r="H25" s="82"/>
      <c r="I25" s="82">
        <v>10981</v>
      </c>
      <c r="J25" s="82">
        <v>11174</v>
      </c>
      <c r="K25" s="82">
        <v>11123</v>
      </c>
      <c r="L25" s="82">
        <v>10900</v>
      </c>
      <c r="M25" s="111"/>
      <c r="N25" s="111"/>
      <c r="O25" s="111"/>
    </row>
    <row r="26" spans="1:18">
      <c r="A26" s="80"/>
      <c r="B26" s="80"/>
      <c r="C26" s="80"/>
      <c r="D26" s="80"/>
      <c r="E26" s="80"/>
      <c r="F26" s="80"/>
      <c r="G26" s="80"/>
      <c r="H26" s="82"/>
      <c r="I26" s="82"/>
      <c r="J26" s="82" t="str">
        <f>CONCATENATE(J24,"/",I24)</f>
        <v>Q2 2017/Q1 2017</v>
      </c>
      <c r="K26" s="82" t="str">
        <f>CONCATENATE(K24,"/",J24)</f>
        <v>Q3 2017/Q2 2017</v>
      </c>
      <c r="L26" s="82" t="str">
        <f>CONCATENATE(L24,"/",K24)</f>
        <v>Q4 2017/Q3 2017</v>
      </c>
      <c r="M26" s="111"/>
      <c r="N26" s="111"/>
      <c r="O26" s="111"/>
    </row>
    <row r="27" spans="1:18">
      <c r="A27" s="80"/>
      <c r="B27" s="80"/>
      <c r="C27" s="80"/>
      <c r="D27" s="80"/>
      <c r="E27" s="80"/>
      <c r="F27" s="80"/>
      <c r="G27" s="80"/>
      <c r="H27" s="82"/>
      <c r="I27" s="85">
        <v>1</v>
      </c>
      <c r="J27" s="86">
        <f>J25/I25</f>
        <v>1.0175758127675074</v>
      </c>
      <c r="K27" s="86">
        <f>K25/J25</f>
        <v>0.99543583318417761</v>
      </c>
      <c r="L27" s="86">
        <f>L25/K25</f>
        <v>0.97995145194641731</v>
      </c>
      <c r="M27" s="113"/>
      <c r="N27" s="111"/>
      <c r="O27" s="111"/>
    </row>
    <row r="28" spans="1:18">
      <c r="A28" s="80"/>
      <c r="B28" s="80"/>
      <c r="C28" s="80"/>
      <c r="D28" s="80"/>
      <c r="E28" s="80"/>
      <c r="F28" s="80"/>
      <c r="G28" s="80"/>
      <c r="H28" s="82"/>
      <c r="I28" s="82">
        <f>I25/4*3</f>
        <v>8235.75</v>
      </c>
      <c r="J28" s="82">
        <f>J25/4*3</f>
        <v>8380.5</v>
      </c>
      <c r="K28" s="82">
        <f>K25/4*3</f>
        <v>8342.25</v>
      </c>
      <c r="L28" s="82">
        <f>L25/4*3</f>
        <v>8175</v>
      </c>
      <c r="M28" s="111"/>
      <c r="N28" s="111"/>
      <c r="O28" s="111"/>
    </row>
    <row r="29" spans="1:18">
      <c r="A29" s="80"/>
      <c r="B29" s="80"/>
      <c r="C29" s="80"/>
      <c r="D29" s="80"/>
      <c r="E29" s="80"/>
      <c r="F29" s="80"/>
      <c r="G29" s="80"/>
      <c r="H29" s="82"/>
      <c r="I29" s="82"/>
      <c r="J29" s="82"/>
      <c r="K29" s="82"/>
      <c r="L29" s="82"/>
      <c r="M29" s="111"/>
      <c r="N29" s="111"/>
      <c r="O29" s="111"/>
    </row>
    <row r="30" spans="1:18">
      <c r="A30" s="80"/>
      <c r="B30" s="80"/>
      <c r="C30" s="80"/>
      <c r="D30" s="80"/>
      <c r="E30" s="80"/>
      <c r="F30" s="80"/>
      <c r="G30" s="80"/>
      <c r="H30" s="82"/>
      <c r="I30" s="82"/>
      <c r="J30" s="82"/>
      <c r="K30" s="82"/>
      <c r="L30" s="82"/>
      <c r="M30" s="111"/>
      <c r="N30" s="111"/>
      <c r="O30" s="111"/>
    </row>
    <row r="31" spans="1:18">
      <c r="A31" s="80"/>
      <c r="B31" s="80"/>
      <c r="C31" s="80"/>
      <c r="D31" s="80"/>
      <c r="E31" s="80"/>
      <c r="F31" s="80"/>
      <c r="G31" s="80"/>
      <c r="H31" s="82"/>
      <c r="I31" s="82"/>
      <c r="J31" s="82"/>
      <c r="K31" s="82"/>
      <c r="L31" s="82"/>
      <c r="M31" s="111"/>
      <c r="N31" s="111"/>
      <c r="O31" s="111"/>
    </row>
    <row r="32" spans="1:18">
      <c r="A32" s="80"/>
      <c r="B32" s="80"/>
      <c r="C32" s="80"/>
      <c r="D32" s="80"/>
      <c r="E32" s="80"/>
      <c r="F32" s="80"/>
      <c r="G32" s="80"/>
      <c r="H32" s="82"/>
      <c r="I32" s="82"/>
      <c r="J32" s="82"/>
      <c r="K32" s="82"/>
      <c r="L32" s="82"/>
      <c r="M32" s="111"/>
      <c r="N32" s="111"/>
      <c r="O32" s="111"/>
    </row>
    <row r="33" spans="1:15">
      <c r="A33" s="80"/>
      <c r="B33" s="80"/>
      <c r="C33" s="80"/>
      <c r="D33" s="80"/>
      <c r="E33" s="80"/>
      <c r="F33" s="80"/>
      <c r="G33" s="80"/>
      <c r="H33" s="82"/>
      <c r="I33" s="82"/>
      <c r="J33" s="82"/>
      <c r="K33" s="82"/>
      <c r="L33" s="82"/>
      <c r="M33" s="111"/>
      <c r="N33" s="111"/>
      <c r="O33" s="111"/>
    </row>
    <row r="34" spans="1:15">
      <c r="A34" s="80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111"/>
      <c r="N34" s="111"/>
      <c r="O34" s="111"/>
    </row>
    <row r="35" spans="1:15">
      <c r="A35" s="80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111"/>
      <c r="N35" s="111"/>
      <c r="O35" s="111"/>
    </row>
    <row r="36" spans="1:15">
      <c r="A36" s="80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111"/>
      <c r="N36" s="111"/>
      <c r="O36" s="111"/>
    </row>
    <row r="37" spans="1:15">
      <c r="A37" s="80"/>
      <c r="B37" s="80"/>
      <c r="C37" s="80"/>
      <c r="D37" s="80"/>
      <c r="E37" s="80"/>
      <c r="F37" s="80"/>
      <c r="M37" s="111"/>
      <c r="N37" s="111"/>
      <c r="O37" s="111"/>
    </row>
    <row r="38" spans="1:15">
      <c r="A38" s="80"/>
      <c r="B38" s="80"/>
      <c r="C38" s="80"/>
      <c r="D38" s="80"/>
      <c r="E38" s="80"/>
      <c r="F38" s="80"/>
    </row>
    <row r="39" spans="1:15">
      <c r="A39" s="80"/>
      <c r="B39" s="80"/>
      <c r="C39" s="80"/>
      <c r="D39" s="80"/>
      <c r="E39" s="80"/>
      <c r="F39" s="80"/>
    </row>
    <row r="40" spans="1:15">
      <c r="A40" s="80"/>
      <c r="B40" s="80"/>
      <c r="C40" s="80"/>
      <c r="D40" s="80"/>
      <c r="E40" s="80"/>
      <c r="F40" s="80"/>
    </row>
    <row r="41" spans="1:15">
      <c r="A41" s="80"/>
      <c r="B41" s="80"/>
      <c r="C41" s="80"/>
      <c r="D41" s="80"/>
      <c r="E41" s="80"/>
      <c r="F41" s="80"/>
    </row>
  </sheetData>
  <sheetProtection algorithmName="SHA-512" hashValue="BG4upxMTaxabTzZRmxvz8cuKcyvy5meE5m2zZ0ILsWu4J8iHD63/lHRUJiuStJyMuwWbzdgF0G+JWSpr83buTQ==" saltValue="TI5ot5+m8sAEF5gEqZhfRw==" spinCount="100000" sheet="1" objects="1" scenarios="1" formatCells="0" formatColumns="0" formatRows="0" insertColumns="0" insertRows="0" insertHyperlinks="0" deleteColumns="0" deleteRows="0" sort="0" autoFilter="0" pivotTables="0"/>
  <mergeCells count="4">
    <mergeCell ref="C6:C7"/>
    <mergeCell ref="D6:D7"/>
    <mergeCell ref="E6:E7"/>
    <mergeCell ref="F6:F7"/>
  </mergeCells>
  <phoneticPr fontId="58" type="noConversion"/>
  <hyperlinks>
    <hyperlink ref="B2" location="'Spis treści'!A1" tooltip="Powrót do spisu treści" display="Powrót do spisu treści" xr:uid="{A81CA275-3083-442C-8E2F-66FCE0EE622E}"/>
  </hyperlinks>
  <pageMargins left="0.7" right="0.7" top="0.75" bottom="0.75" header="0.3" footer="0.3"/>
  <pageSetup paperSize="9" scale="44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6C0E8-7302-488F-A7CF-0B58475A0FA1}">
  <dimension ref="A2:AE39"/>
  <sheetViews>
    <sheetView showGridLines="0" zoomScale="85" zoomScaleNormal="85" workbookViewId="0">
      <selection activeCell="H10" sqref="H10"/>
    </sheetView>
  </sheetViews>
  <sheetFormatPr defaultColWidth="9.140625" defaultRowHeight="15"/>
  <cols>
    <col min="1" max="1" width="9.140625" style="79"/>
    <col min="2" max="2" width="12.140625" style="79" customWidth="1"/>
    <col min="3" max="11" width="13.7109375" style="79" customWidth="1"/>
    <col min="12" max="12" width="13.5703125" style="79" bestFit="1" customWidth="1"/>
    <col min="13" max="13" width="10" style="79" customWidth="1"/>
    <col min="14" max="22" width="13.7109375" style="79" customWidth="1"/>
    <col min="23" max="23" width="10.85546875" style="79" bestFit="1" customWidth="1"/>
    <col min="24" max="24" width="13.5703125" style="79" bestFit="1" customWidth="1"/>
    <col min="25" max="25" width="9.85546875" style="79" customWidth="1"/>
    <col min="26" max="26" width="9.140625" style="79"/>
    <col min="27" max="27" width="9.28515625" style="79" customWidth="1"/>
    <col min="28" max="28" width="9.140625" style="79"/>
    <col min="29" max="30" width="13.140625" style="79" bestFit="1" customWidth="1"/>
    <col min="31" max="16384" width="9.140625" style="79"/>
  </cols>
  <sheetData>
    <row r="2" spans="1:31">
      <c r="B2" s="7" t="s">
        <v>3</v>
      </c>
    </row>
    <row r="4" spans="1:31">
      <c r="B4" s="81" t="s">
        <v>232</v>
      </c>
      <c r="K4" s="159"/>
      <c r="M4" s="81" t="s">
        <v>226</v>
      </c>
    </row>
    <row r="5" spans="1:31">
      <c r="B5" s="81"/>
      <c r="C5" s="158"/>
      <c r="D5" s="158"/>
      <c r="E5" s="158"/>
      <c r="F5" s="158"/>
      <c r="G5" s="158"/>
      <c r="H5" s="158"/>
      <c r="I5" s="158"/>
      <c r="J5" s="158"/>
      <c r="K5" s="158"/>
    </row>
    <row r="6" spans="1:31" s="82" customFormat="1">
      <c r="B6" s="1"/>
      <c r="C6" s="184">
        <v>2019</v>
      </c>
      <c r="D6" s="184">
        <v>2020</v>
      </c>
      <c r="E6" s="184">
        <v>2021</v>
      </c>
      <c r="F6" s="184">
        <v>2022</v>
      </c>
      <c r="G6" s="184">
        <v>2023</v>
      </c>
      <c r="H6" s="184">
        <v>2024</v>
      </c>
      <c r="I6" s="184" t="s">
        <v>249</v>
      </c>
      <c r="J6" s="184" t="s">
        <v>250</v>
      </c>
      <c r="K6" s="184" t="s">
        <v>257</v>
      </c>
      <c r="L6" s="160"/>
      <c r="M6" s="1"/>
      <c r="N6" s="184">
        <v>2019</v>
      </c>
      <c r="O6" s="184">
        <v>2020</v>
      </c>
      <c r="P6" s="184">
        <v>2021</v>
      </c>
      <c r="Q6" s="184">
        <v>2022</v>
      </c>
      <c r="R6" s="184">
        <v>2023</v>
      </c>
      <c r="S6" s="184">
        <v>2024</v>
      </c>
      <c r="T6" s="184" t="s">
        <v>249</v>
      </c>
      <c r="U6" s="184" t="s">
        <v>250</v>
      </c>
      <c r="V6" s="184" t="s">
        <v>257</v>
      </c>
      <c r="W6" s="160"/>
      <c r="X6" s="160"/>
      <c r="Y6" s="160"/>
      <c r="Z6" s="132"/>
      <c r="AA6" s="128"/>
      <c r="AB6" s="95"/>
      <c r="AC6" s="95"/>
      <c r="AD6" s="129"/>
    </row>
    <row r="7" spans="1:31" s="82" customFormat="1">
      <c r="B7" s="1"/>
      <c r="C7" s="185"/>
      <c r="D7" s="185"/>
      <c r="E7" s="185"/>
      <c r="F7" s="185"/>
      <c r="G7" s="185"/>
      <c r="H7" s="185" t="s">
        <v>43</v>
      </c>
      <c r="I7" s="185" t="s">
        <v>43</v>
      </c>
      <c r="J7" s="185" t="s">
        <v>43</v>
      </c>
      <c r="K7" s="185" t="s">
        <v>43</v>
      </c>
      <c r="L7" s="160" t="s">
        <v>44</v>
      </c>
      <c r="M7" s="1"/>
      <c r="N7" s="185"/>
      <c r="O7" s="185"/>
      <c r="P7" s="185"/>
      <c r="Q7" s="185"/>
      <c r="R7" s="185"/>
      <c r="S7" s="185" t="s">
        <v>43</v>
      </c>
      <c r="T7" s="185" t="s">
        <v>43</v>
      </c>
      <c r="U7" s="185" t="s">
        <v>43</v>
      </c>
      <c r="V7" s="185" t="s">
        <v>43</v>
      </c>
      <c r="W7" s="160"/>
      <c r="X7" s="160"/>
      <c r="Y7" s="160"/>
      <c r="Z7" s="132"/>
      <c r="AA7" s="127"/>
      <c r="AB7"/>
      <c r="AC7"/>
      <c r="AD7" s="129"/>
    </row>
    <row r="8" spans="1:31" s="82" customFormat="1">
      <c r="B8" s="94" t="s">
        <v>215</v>
      </c>
      <c r="C8" s="88">
        <v>2597215</v>
      </c>
      <c r="D8" s="88">
        <v>509533</v>
      </c>
      <c r="E8" s="88">
        <v>1536235</v>
      </c>
      <c r="F8" s="88">
        <v>2153054</v>
      </c>
      <c r="G8" s="88">
        <v>2594216</v>
      </c>
      <c r="H8" s="88">
        <v>3033011</v>
      </c>
      <c r="I8" s="88">
        <v>887734</v>
      </c>
      <c r="J8" s="88">
        <v>846689</v>
      </c>
      <c r="K8" s="88">
        <v>980645</v>
      </c>
      <c r="L8" s="150"/>
      <c r="M8" s="94" t="s">
        <v>215</v>
      </c>
      <c r="N8" s="88">
        <v>17996</v>
      </c>
      <c r="O8" s="88">
        <v>5873</v>
      </c>
      <c r="P8" s="88">
        <v>6579</v>
      </c>
      <c r="Q8" s="88">
        <v>16558</v>
      </c>
      <c r="R8" s="88">
        <v>25742</v>
      </c>
      <c r="S8" s="88">
        <v>10842</v>
      </c>
      <c r="T8" s="88">
        <v>4355</v>
      </c>
      <c r="U8" s="88">
        <v>4058</v>
      </c>
      <c r="V8" s="88">
        <v>3462</v>
      </c>
      <c r="W8" s="150"/>
      <c r="X8" s="150"/>
      <c r="Y8" s="150"/>
      <c r="Z8" s="132"/>
      <c r="AA8" s="127"/>
      <c r="AB8"/>
      <c r="AC8"/>
      <c r="AD8" s="129"/>
      <c r="AE8" s="132"/>
    </row>
    <row r="9" spans="1:31" s="82" customFormat="1">
      <c r="B9" s="94" t="s">
        <v>216</v>
      </c>
      <c r="C9" s="89">
        <v>7746784</v>
      </c>
      <c r="D9" s="89">
        <v>1076802</v>
      </c>
      <c r="E9" s="89">
        <v>4070915</v>
      </c>
      <c r="F9" s="89">
        <v>6298990</v>
      </c>
      <c r="G9" s="89">
        <v>7564884</v>
      </c>
      <c r="H9" s="89">
        <v>8760167</v>
      </c>
      <c r="I9" s="89">
        <v>2409535</v>
      </c>
      <c r="J9" s="89">
        <v>2559972</v>
      </c>
      <c r="K9" s="89">
        <v>2685960</v>
      </c>
      <c r="L9" s="150"/>
      <c r="M9" s="94" t="s">
        <v>216</v>
      </c>
      <c r="N9" s="89">
        <v>38911</v>
      </c>
      <c r="O9" s="89">
        <v>12132</v>
      </c>
      <c r="P9" s="89">
        <v>18304</v>
      </c>
      <c r="Q9" s="89">
        <v>42478</v>
      </c>
      <c r="R9" s="89">
        <v>78010</v>
      </c>
      <c r="S9" s="89">
        <v>44844</v>
      </c>
      <c r="T9" s="89">
        <v>11614</v>
      </c>
      <c r="U9" s="89">
        <v>21545</v>
      </c>
      <c r="V9" s="89">
        <v>14855</v>
      </c>
      <c r="W9" s="150"/>
      <c r="X9" s="150"/>
      <c r="Y9" s="150"/>
      <c r="Z9" s="132"/>
      <c r="AA9" s="132"/>
      <c r="AB9" s="132"/>
      <c r="AC9" s="132"/>
      <c r="AD9" s="132"/>
    </row>
    <row r="10" spans="1:31">
      <c r="A10" s="80"/>
      <c r="B10" s="80"/>
      <c r="C10" s="134"/>
      <c r="D10" s="134"/>
      <c r="E10" s="134"/>
      <c r="F10" s="134"/>
      <c r="G10" s="134"/>
      <c r="H10" s="134"/>
      <c r="I10" s="134"/>
      <c r="J10" s="134"/>
      <c r="K10" s="134"/>
      <c r="L10" s="134"/>
      <c r="M10" s="82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AA10" s="127"/>
      <c r="AB10"/>
      <c r="AC10"/>
      <c r="AD10" s="129"/>
    </row>
    <row r="11" spans="1:31">
      <c r="A11" s="80"/>
      <c r="B11" s="80"/>
      <c r="C11" s="134"/>
      <c r="D11" s="134"/>
      <c r="E11" s="134"/>
      <c r="F11" s="134"/>
      <c r="G11" s="134"/>
      <c r="H11" s="134"/>
      <c r="I11" s="134"/>
      <c r="J11" s="134"/>
      <c r="K11" s="134"/>
      <c r="L11" s="134"/>
      <c r="M11" s="82"/>
      <c r="N11" s="82"/>
      <c r="O11" s="82"/>
      <c r="P11" s="82"/>
      <c r="Q11" s="82"/>
      <c r="R11" s="82"/>
      <c r="S11" s="82"/>
      <c r="T11" s="82"/>
      <c r="U11" s="82"/>
      <c r="AA11" s="128"/>
      <c r="AB11" s="95"/>
      <c r="AC11" s="95"/>
      <c r="AD11" s="129"/>
    </row>
    <row r="12" spans="1:31">
      <c r="A12" s="80"/>
      <c r="B12" s="81" t="s">
        <v>233</v>
      </c>
      <c r="C12" s="80"/>
      <c r="D12" s="80"/>
      <c r="E12" s="80"/>
      <c r="F12" s="80"/>
      <c r="G12" s="80"/>
      <c r="H12" s="80"/>
      <c r="I12" s="80"/>
      <c r="J12" s="80"/>
      <c r="K12" s="80"/>
      <c r="L12" s="82"/>
      <c r="M12" s="81" t="s">
        <v>234</v>
      </c>
      <c r="N12" s="82"/>
      <c r="O12" s="82"/>
      <c r="P12" s="82"/>
      <c r="Q12" s="82"/>
      <c r="R12" s="82"/>
      <c r="S12" s="82"/>
      <c r="T12" s="82"/>
      <c r="U12" s="82"/>
      <c r="AA12" s="127"/>
      <c r="AB12"/>
      <c r="AC12"/>
      <c r="AD12" s="129"/>
    </row>
    <row r="13" spans="1:31">
      <c r="A13" s="80"/>
      <c r="B13" s="80"/>
      <c r="C13" s="80"/>
      <c r="D13" s="80"/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  <c r="AA13" s="127"/>
      <c r="AB13"/>
      <c r="AC13"/>
      <c r="AD13" s="129"/>
    </row>
    <row r="14" spans="1:31">
      <c r="A14" s="132"/>
      <c r="B14" s="133"/>
      <c r="C14" s="133"/>
      <c r="D14" s="133"/>
      <c r="E14" s="133"/>
      <c r="F14" s="133"/>
      <c r="G14" s="133"/>
      <c r="H14" s="133"/>
      <c r="I14" s="133"/>
      <c r="J14" s="133"/>
      <c r="K14" s="133"/>
      <c r="L14" s="132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127"/>
      <c r="AB14"/>
      <c r="AC14"/>
      <c r="AD14" s="129"/>
    </row>
    <row r="15" spans="1:31">
      <c r="A15" s="132"/>
      <c r="B15" s="139"/>
      <c r="C15" s="139"/>
      <c r="D15" s="139"/>
      <c r="E15" s="139"/>
      <c r="F15" s="139"/>
      <c r="G15" s="139"/>
      <c r="H15" s="139"/>
      <c r="I15" s="139"/>
      <c r="J15" s="139"/>
      <c r="K15" s="139"/>
      <c r="L15" s="139"/>
      <c r="M15" s="80"/>
      <c r="N15" s="80"/>
      <c r="O15" s="80"/>
      <c r="P15" s="80"/>
      <c r="Q15" s="80"/>
      <c r="R15" s="80"/>
      <c r="S15" s="80"/>
      <c r="T15" s="80"/>
      <c r="U15" s="80"/>
      <c r="V15" s="80"/>
      <c r="W15" s="80"/>
      <c r="X15" s="80"/>
      <c r="Y15" s="80"/>
      <c r="Z15" s="80"/>
      <c r="AA15" s="128"/>
      <c r="AB15" s="95"/>
      <c r="AC15" s="95"/>
      <c r="AD15" s="129"/>
    </row>
    <row r="16" spans="1:31">
      <c r="A16" s="132"/>
      <c r="B16" s="139"/>
      <c r="C16" s="140">
        <v>2019</v>
      </c>
      <c r="D16" s="140">
        <v>2020</v>
      </c>
      <c r="E16" s="140">
        <v>2021</v>
      </c>
      <c r="F16" s="140">
        <v>2022</v>
      </c>
      <c r="G16" s="140">
        <v>2023</v>
      </c>
      <c r="H16" s="140">
        <v>2024</v>
      </c>
      <c r="I16" s="140">
        <v>2025</v>
      </c>
      <c r="J16" s="140"/>
      <c r="K16" s="139"/>
      <c r="M16" s="80"/>
      <c r="N16" s="80">
        <f>N6</f>
        <v>2019</v>
      </c>
      <c r="O16" s="80">
        <v>2020</v>
      </c>
      <c r="P16" s="80">
        <f>P6</f>
        <v>2021</v>
      </c>
      <c r="Q16" s="80">
        <f>Q6</f>
        <v>2022</v>
      </c>
      <c r="R16" s="80">
        <f>R6</f>
        <v>2023</v>
      </c>
      <c r="S16" s="80">
        <f>S6</f>
        <v>2024</v>
      </c>
      <c r="T16" s="80">
        <v>2025</v>
      </c>
      <c r="U16" s="80"/>
      <c r="V16" s="80"/>
      <c r="W16" s="80"/>
      <c r="X16" s="80"/>
      <c r="Y16" s="127"/>
      <c r="Z16"/>
      <c r="AA16"/>
      <c r="AB16" s="129"/>
    </row>
    <row r="17" spans="1:30">
      <c r="A17" s="132"/>
      <c r="B17" s="139" t="s">
        <v>215</v>
      </c>
      <c r="C17" s="141">
        <f t="shared" ref="C17:H18" si="0">C8</f>
        <v>2597215</v>
      </c>
      <c r="D17" s="141">
        <f t="shared" si="0"/>
        <v>509533</v>
      </c>
      <c r="E17" s="141">
        <f t="shared" si="0"/>
        <v>1536235</v>
      </c>
      <c r="F17" s="141">
        <f t="shared" si="0"/>
        <v>2153054</v>
      </c>
      <c r="G17" s="141">
        <f t="shared" si="0"/>
        <v>2594216</v>
      </c>
      <c r="H17" s="141">
        <f t="shared" si="0"/>
        <v>3033011</v>
      </c>
      <c r="I17" s="141">
        <f>SUM(I8:K8)</f>
        <v>2715068</v>
      </c>
      <c r="J17" s="141"/>
      <c r="K17" s="139"/>
      <c r="M17" s="80" t="s">
        <v>215</v>
      </c>
      <c r="N17" s="134">
        <f t="shared" ref="N17:S18" si="1">N8</f>
        <v>17996</v>
      </c>
      <c r="O17" s="134">
        <f t="shared" si="1"/>
        <v>5873</v>
      </c>
      <c r="P17" s="134">
        <f t="shared" si="1"/>
        <v>6579</v>
      </c>
      <c r="Q17" s="134">
        <f t="shared" si="1"/>
        <v>16558</v>
      </c>
      <c r="R17" s="134">
        <f t="shared" si="1"/>
        <v>25742</v>
      </c>
      <c r="S17" s="134">
        <f t="shared" si="1"/>
        <v>10842</v>
      </c>
      <c r="T17" s="134">
        <f>SUM(T8:V8)</f>
        <v>11875</v>
      </c>
      <c r="U17" s="134"/>
      <c r="V17" s="80"/>
      <c r="W17" s="80"/>
      <c r="X17" s="80"/>
      <c r="Y17" s="127"/>
      <c r="Z17"/>
      <c r="AA17"/>
      <c r="AB17" s="129"/>
    </row>
    <row r="18" spans="1:30">
      <c r="A18" s="132"/>
      <c r="B18" s="139" t="s">
        <v>216</v>
      </c>
      <c r="C18" s="142">
        <f t="shared" si="0"/>
        <v>7746784</v>
      </c>
      <c r="D18" s="142">
        <f t="shared" si="0"/>
        <v>1076802</v>
      </c>
      <c r="E18" s="142">
        <f t="shared" si="0"/>
        <v>4070915</v>
      </c>
      <c r="F18" s="142">
        <f t="shared" si="0"/>
        <v>6298990</v>
      </c>
      <c r="G18" s="142">
        <f t="shared" si="0"/>
        <v>7564884</v>
      </c>
      <c r="H18" s="142">
        <f t="shared" si="0"/>
        <v>8760167</v>
      </c>
      <c r="I18" s="141">
        <f>SUM(I9:K9)</f>
        <v>7655467</v>
      </c>
      <c r="J18" s="141"/>
      <c r="K18" s="139"/>
      <c r="M18" s="80" t="s">
        <v>216</v>
      </c>
      <c r="N18" s="134">
        <f t="shared" si="1"/>
        <v>38911</v>
      </c>
      <c r="O18" s="134">
        <f t="shared" si="1"/>
        <v>12132</v>
      </c>
      <c r="P18" s="134">
        <f t="shared" si="1"/>
        <v>18304</v>
      </c>
      <c r="Q18" s="134">
        <f t="shared" si="1"/>
        <v>42478</v>
      </c>
      <c r="R18" s="134">
        <f t="shared" si="1"/>
        <v>78010</v>
      </c>
      <c r="S18" s="134">
        <f t="shared" si="1"/>
        <v>44844</v>
      </c>
      <c r="T18" s="134">
        <f>SUM(T9:V9)</f>
        <v>48014</v>
      </c>
      <c r="U18" s="134"/>
      <c r="V18" s="80"/>
      <c r="W18" s="80"/>
      <c r="X18" s="80"/>
      <c r="Y18" s="127"/>
      <c r="Z18"/>
      <c r="AA18"/>
      <c r="AB18" s="129"/>
    </row>
    <row r="19" spans="1:30">
      <c r="A19" s="132"/>
      <c r="B19" s="139"/>
      <c r="C19" s="139"/>
      <c r="D19" s="139"/>
      <c r="E19" s="139"/>
      <c r="F19" s="139"/>
      <c r="G19" s="139"/>
      <c r="H19" s="139"/>
      <c r="I19" s="139"/>
      <c r="J19" s="139"/>
      <c r="K19" s="142"/>
      <c r="M19" s="139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  <c r="AA19" s="127"/>
      <c r="AB19"/>
      <c r="AC19"/>
      <c r="AD19" s="129"/>
    </row>
    <row r="20" spans="1:30">
      <c r="A20" s="132"/>
      <c r="B20" s="80"/>
      <c r="C20" s="80"/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80"/>
      <c r="AA20" s="128"/>
      <c r="AB20" s="95"/>
      <c r="AC20" s="95"/>
      <c r="AD20" s="129"/>
    </row>
    <row r="21" spans="1:30">
      <c r="A21" s="132"/>
      <c r="B21" s="80"/>
      <c r="C21" s="80"/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80"/>
      <c r="Z21" s="80"/>
      <c r="AA21" s="127"/>
      <c r="AB21"/>
      <c r="AC21"/>
      <c r="AD21" s="129"/>
    </row>
    <row r="22" spans="1:30"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80"/>
      <c r="V22" s="80"/>
      <c r="W22" s="80"/>
      <c r="X22" s="80"/>
      <c r="Y22" s="80"/>
      <c r="Z22" s="80"/>
      <c r="AA22" s="127"/>
      <c r="AB22"/>
      <c r="AC22"/>
      <c r="AD22" s="129"/>
    </row>
    <row r="23" spans="1:30">
      <c r="B23" s="80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0"/>
      <c r="X23" s="80"/>
      <c r="Y23" s="80"/>
      <c r="Z23" s="80"/>
      <c r="AA23" s="127"/>
      <c r="AB23"/>
      <c r="AC23"/>
      <c r="AD23" s="129"/>
    </row>
    <row r="24" spans="1:30">
      <c r="B24" s="80"/>
      <c r="C24" s="80"/>
      <c r="D24" s="80"/>
      <c r="E24" s="80"/>
      <c r="F24" s="80"/>
      <c r="G24" s="80"/>
      <c r="H24" s="80"/>
      <c r="I24" s="80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0"/>
      <c r="V24" s="80"/>
      <c r="W24" s="80"/>
      <c r="X24" s="80"/>
      <c r="Y24" s="80"/>
      <c r="Z24" s="80"/>
      <c r="AA24" s="127"/>
      <c r="AB24"/>
      <c r="AC24"/>
      <c r="AD24" s="129"/>
    </row>
    <row r="25" spans="1:30">
      <c r="B25" s="80"/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80"/>
      <c r="Z25" s="80"/>
      <c r="AA25" s="128"/>
      <c r="AB25" s="95"/>
      <c r="AC25" s="95"/>
      <c r="AD25" s="129"/>
    </row>
    <row r="26" spans="1:30">
      <c r="B26" s="80"/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0"/>
      <c r="AA26" s="127"/>
      <c r="AB26"/>
      <c r="AC26"/>
      <c r="AD26" s="129"/>
    </row>
    <row r="27" spans="1:30"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127"/>
      <c r="AB27"/>
      <c r="AC27"/>
      <c r="AD27" s="129"/>
    </row>
    <row r="28" spans="1:30"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127"/>
      <c r="AB28"/>
      <c r="AC28"/>
      <c r="AD28" s="129"/>
    </row>
    <row r="29" spans="1:30"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127"/>
      <c r="AB29"/>
      <c r="AC29"/>
      <c r="AD29" s="129"/>
    </row>
    <row r="30" spans="1:30"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</row>
    <row r="31" spans="1:30"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</row>
    <row r="32" spans="1:30">
      <c r="A32" s="99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</row>
    <row r="33" spans="1:26">
      <c r="A33" s="99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</row>
    <row r="34" spans="1:26">
      <c r="A34" s="99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</row>
    <row r="37" spans="1:26">
      <c r="A37" s="99"/>
    </row>
    <row r="38" spans="1:26">
      <c r="A38" s="99"/>
    </row>
    <row r="39" spans="1:26">
      <c r="A39" s="99"/>
    </row>
  </sheetData>
  <sheetProtection algorithmName="SHA-512" hashValue="DTkPeAlXxRhyBf2Ac1xVHIhl6DQ/F2zlBqHLiXLUv7/Hlx0815lNoIbfk4sW0EPq1gIvcAjJVU7epKbPIkiKcw==" saltValue="IJH41dkj86gikYA7MDgm/A==" spinCount="100000" sheet="1" objects="1" scenarios="1" formatCells="0" formatColumns="0" formatRows="0" insertColumns="0" insertRows="0" insertHyperlinks="0" deleteColumns="0" deleteRows="0" sort="0" autoFilter="0" pivotTables="0"/>
  <mergeCells count="18">
    <mergeCell ref="T6:T7"/>
    <mergeCell ref="K6:K7"/>
    <mergeCell ref="V6:V7"/>
    <mergeCell ref="O6:O7"/>
    <mergeCell ref="S6:S7"/>
    <mergeCell ref="P6:P7"/>
    <mergeCell ref="Q6:Q7"/>
    <mergeCell ref="R6:R7"/>
    <mergeCell ref="U6:U7"/>
    <mergeCell ref="C6:C7"/>
    <mergeCell ref="E6:E7"/>
    <mergeCell ref="F6:F7"/>
    <mergeCell ref="G6:G7"/>
    <mergeCell ref="N6:N7"/>
    <mergeCell ref="D6:D7"/>
    <mergeCell ref="H6:H7"/>
    <mergeCell ref="I6:I7"/>
    <mergeCell ref="J6:J7"/>
  </mergeCells>
  <hyperlinks>
    <hyperlink ref="B2" location="'Spis treści'!A1" tooltip="Powrót do spisu treści" display="Powrót do spisu treści" xr:uid="{6B1F93EF-48A1-40A0-ACE7-C3793AE089A1}"/>
  </hyperlinks>
  <pageMargins left="0.7" right="0.7" top="0.75" bottom="0.75" header="0.3" footer="0.3"/>
  <pageSetup paperSize="9" scale="44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L50"/>
  <sheetViews>
    <sheetView showGridLines="0" zoomScale="85" zoomScaleNormal="85" workbookViewId="0">
      <selection activeCell="P9" sqref="P9"/>
    </sheetView>
  </sheetViews>
  <sheetFormatPr defaultColWidth="9.140625" defaultRowHeight="15"/>
  <cols>
    <col min="1" max="1" width="9.140625" style="8"/>
    <col min="2" max="2" width="6.28515625" style="8" customWidth="1"/>
    <col min="3" max="3" width="13.28515625" style="8" bestFit="1" customWidth="1"/>
    <col min="4" max="4" width="14.140625" style="8" bestFit="1" customWidth="1"/>
    <col min="5" max="13" width="12.7109375" style="8" customWidth="1"/>
    <col min="14" max="14" width="13.5703125" style="8" bestFit="1" customWidth="1"/>
    <col min="15" max="15" width="14.28515625" style="8" customWidth="1"/>
    <col min="16" max="16" width="12.42578125" style="8" bestFit="1" customWidth="1"/>
    <col min="17" max="17" width="13.42578125" style="8" customWidth="1"/>
    <col min="18" max="20" width="13.5703125" style="8" customWidth="1"/>
    <col min="21" max="21" width="12.5703125" style="8" customWidth="1"/>
    <col min="22" max="22" width="13.5703125" style="8" customWidth="1"/>
    <col min="23" max="23" width="12.5703125" style="8" customWidth="1"/>
    <col min="24" max="24" width="13.5703125" style="8" customWidth="1"/>
    <col min="25" max="25" width="12.5703125" style="8" customWidth="1"/>
    <col min="26" max="26" width="11.28515625" style="8" customWidth="1"/>
    <col min="27" max="27" width="12.28515625" style="8" customWidth="1"/>
    <col min="28" max="28" width="12.42578125" style="8" bestFit="1" customWidth="1"/>
    <col min="29" max="30" width="11.28515625" style="8" bestFit="1" customWidth="1"/>
    <col min="31" max="31" width="12.42578125" style="8" bestFit="1" customWidth="1"/>
    <col min="32" max="32" width="12.140625" style="8" bestFit="1" customWidth="1"/>
    <col min="33" max="33" width="12.140625" style="8" customWidth="1"/>
    <col min="34" max="34" width="11.28515625" style="8" bestFit="1" customWidth="1"/>
    <col min="35" max="35" width="11.140625" style="8" customWidth="1"/>
    <col min="36" max="16384" width="9.140625" style="8"/>
  </cols>
  <sheetData>
    <row r="1" spans="2:38">
      <c r="E1" s="37"/>
      <c r="F1" s="37"/>
      <c r="G1" s="37"/>
      <c r="H1" s="37"/>
      <c r="I1" s="37"/>
      <c r="J1" s="37"/>
      <c r="K1" s="37"/>
      <c r="L1" s="37"/>
      <c r="M1" s="37"/>
      <c r="N1" s="37"/>
      <c r="AK1" s="60"/>
    </row>
    <row r="2" spans="2:38">
      <c r="B2" s="7" t="s">
        <v>3</v>
      </c>
      <c r="E2" s="37"/>
      <c r="F2" s="37"/>
      <c r="G2" s="37"/>
      <c r="H2" s="37"/>
      <c r="I2" s="37"/>
      <c r="J2" s="37"/>
      <c r="K2" s="37"/>
      <c r="L2" s="37"/>
      <c r="M2" s="37"/>
      <c r="N2" s="37"/>
      <c r="AJ2" s="60"/>
      <c r="AK2" s="60"/>
      <c r="AL2" s="60"/>
    </row>
    <row r="3" spans="2:38">
      <c r="AJ3" s="60"/>
      <c r="AK3" s="60"/>
      <c r="AL3" s="60"/>
    </row>
    <row r="4" spans="2:38">
      <c r="C4" s="9" t="s">
        <v>236</v>
      </c>
      <c r="H4" s="37"/>
      <c r="N4" s="37"/>
      <c r="R4" s="37"/>
      <c r="U4" s="37"/>
      <c r="Z4" s="60"/>
      <c r="AA4" s="60"/>
      <c r="AB4" s="60"/>
    </row>
    <row r="5" spans="2:38">
      <c r="C5" s="9"/>
      <c r="E5" s="37"/>
      <c r="F5" s="37"/>
      <c r="G5" s="37"/>
      <c r="H5" s="37"/>
      <c r="I5" s="37"/>
      <c r="J5" s="37"/>
      <c r="K5" s="37"/>
      <c r="L5" s="37"/>
      <c r="M5" s="37"/>
      <c r="N5" s="37"/>
      <c r="R5" s="37"/>
      <c r="U5" s="37"/>
      <c r="Z5" s="60"/>
      <c r="AA5" s="60"/>
      <c r="AB5" s="60"/>
    </row>
    <row r="6" spans="2:38">
      <c r="D6" s="1"/>
      <c r="E6" s="184">
        <v>2019</v>
      </c>
      <c r="F6" s="184">
        <v>2020</v>
      </c>
      <c r="G6" s="184">
        <v>2021</v>
      </c>
      <c r="H6" s="184">
        <v>2022</v>
      </c>
      <c r="I6" s="184">
        <v>2023</v>
      </c>
      <c r="J6" s="184">
        <v>2024</v>
      </c>
      <c r="K6" s="184" t="s">
        <v>249</v>
      </c>
      <c r="L6" s="184" t="s">
        <v>250</v>
      </c>
      <c r="M6" s="184" t="s">
        <v>257</v>
      </c>
      <c r="N6" s="187"/>
      <c r="O6" s="188"/>
    </row>
    <row r="7" spans="2:38">
      <c r="D7" s="1"/>
      <c r="E7" s="185"/>
      <c r="F7" s="185"/>
      <c r="G7" s="185"/>
      <c r="H7" s="185"/>
      <c r="I7" s="185"/>
      <c r="J7" s="185" t="s">
        <v>43</v>
      </c>
      <c r="K7" s="185" t="s">
        <v>43</v>
      </c>
      <c r="L7" s="185" t="s">
        <v>43</v>
      </c>
      <c r="M7" s="185" t="s">
        <v>43</v>
      </c>
      <c r="N7" s="187"/>
      <c r="O7" s="188"/>
      <c r="R7" s="27"/>
      <c r="S7" s="27"/>
      <c r="T7" s="27"/>
      <c r="U7" s="27"/>
      <c r="V7" s="27"/>
      <c r="W7" s="27"/>
    </row>
    <row r="8" spans="2:38" ht="15" customHeight="1">
      <c r="C8" s="186" t="s">
        <v>21</v>
      </c>
      <c r="D8" s="94" t="s">
        <v>11</v>
      </c>
      <c r="E8" s="88">
        <v>1231817</v>
      </c>
      <c r="F8" s="88">
        <v>505572</v>
      </c>
      <c r="G8" s="88">
        <v>851678</v>
      </c>
      <c r="H8" s="88">
        <v>1195666</v>
      </c>
      <c r="I8" s="88">
        <v>1590805</v>
      </c>
      <c r="J8" s="88">
        <v>1943491</v>
      </c>
      <c r="K8" s="88">
        <v>517850</v>
      </c>
      <c r="L8" s="88">
        <v>553165</v>
      </c>
      <c r="M8" s="88">
        <v>708123</v>
      </c>
      <c r="N8" s="150"/>
      <c r="O8" s="150"/>
      <c r="P8" s="37"/>
      <c r="S8" s="95"/>
      <c r="T8" s="95"/>
      <c r="U8" s="95"/>
      <c r="V8" s="95"/>
      <c r="W8" s="95"/>
      <c r="X8" s="95"/>
      <c r="Y8" s="95"/>
      <c r="Z8" s="95"/>
      <c r="AA8" s="95"/>
      <c r="AB8" s="95"/>
      <c r="AC8" s="95"/>
      <c r="AD8" s="95"/>
    </row>
    <row r="9" spans="2:38">
      <c r="C9" s="186"/>
      <c r="D9" s="94" t="s">
        <v>12</v>
      </c>
      <c r="E9" s="89">
        <v>114884</v>
      </c>
      <c r="F9" s="89">
        <v>35765</v>
      </c>
      <c r="G9" s="89">
        <v>56148</v>
      </c>
      <c r="H9" s="89">
        <v>110038</v>
      </c>
      <c r="I9" s="89">
        <v>139147</v>
      </c>
      <c r="J9" s="89">
        <v>157514</v>
      </c>
      <c r="K9" s="89">
        <v>50998</v>
      </c>
      <c r="L9" s="89">
        <v>38503</v>
      </c>
      <c r="M9" s="89">
        <v>47392</v>
      </c>
      <c r="N9" s="150"/>
      <c r="O9" s="150"/>
      <c r="P9" s="37"/>
    </row>
    <row r="10" spans="2:38">
      <c r="C10" s="186"/>
      <c r="D10" s="94" t="s">
        <v>13</v>
      </c>
      <c r="E10" s="89">
        <v>6264</v>
      </c>
      <c r="F10" s="89">
        <v>2039</v>
      </c>
      <c r="G10" s="89">
        <v>3455</v>
      </c>
      <c r="H10" s="89">
        <v>7471</v>
      </c>
      <c r="I10" s="89">
        <v>10313</v>
      </c>
      <c r="J10" s="89">
        <v>12916</v>
      </c>
      <c r="K10" s="89">
        <v>4561</v>
      </c>
      <c r="L10" s="89">
        <v>3658</v>
      </c>
      <c r="M10" s="89">
        <v>4697</v>
      </c>
      <c r="N10" s="150"/>
      <c r="O10" s="150"/>
      <c r="P10" s="37"/>
    </row>
    <row r="11" spans="2:38">
      <c r="C11" s="186"/>
      <c r="D11" s="94" t="s">
        <v>14</v>
      </c>
      <c r="E11" s="89">
        <v>331295</v>
      </c>
      <c r="F11" s="89">
        <v>106361</v>
      </c>
      <c r="G11" s="89">
        <v>135994</v>
      </c>
      <c r="H11" s="89">
        <v>271718</v>
      </c>
      <c r="I11" s="89">
        <v>365610</v>
      </c>
      <c r="J11" s="89">
        <v>459182</v>
      </c>
      <c r="K11" s="89">
        <v>164583</v>
      </c>
      <c r="L11" s="89">
        <v>119903</v>
      </c>
      <c r="M11" s="89">
        <v>121879</v>
      </c>
      <c r="N11" s="150"/>
      <c r="O11" s="150"/>
      <c r="P11" s="37"/>
    </row>
    <row r="12" spans="2:38">
      <c r="C12" s="186"/>
      <c r="D12" s="94" t="s">
        <v>59</v>
      </c>
      <c r="E12" s="90">
        <v>29693</v>
      </c>
      <c r="F12" s="90">
        <v>14752</v>
      </c>
      <c r="G12" s="90">
        <v>31301</v>
      </c>
      <c r="H12" s="90">
        <v>39799</v>
      </c>
      <c r="I12" s="90">
        <v>50388</v>
      </c>
      <c r="J12" s="90">
        <v>56061</v>
      </c>
      <c r="K12" s="90">
        <v>14901</v>
      </c>
      <c r="L12" s="90">
        <v>8960</v>
      </c>
      <c r="M12" s="90">
        <v>18762</v>
      </c>
      <c r="N12" s="150"/>
      <c r="O12" s="150"/>
      <c r="P12" s="37"/>
    </row>
    <row r="13" spans="2:38">
      <c r="C13" s="186"/>
      <c r="D13" s="94" t="s">
        <v>60</v>
      </c>
      <c r="E13" s="90">
        <v>999362</v>
      </c>
      <c r="F13" s="90">
        <v>402705</v>
      </c>
      <c r="G13" s="90">
        <v>637739</v>
      </c>
      <c r="H13" s="90">
        <v>637496</v>
      </c>
      <c r="I13" s="90">
        <v>558280</v>
      </c>
      <c r="J13" s="90">
        <v>528256</v>
      </c>
      <c r="K13" s="90">
        <v>164069</v>
      </c>
      <c r="L13" s="90">
        <v>169606</v>
      </c>
      <c r="M13" s="90">
        <v>118173</v>
      </c>
      <c r="N13" s="150"/>
      <c r="O13" s="150"/>
      <c r="P13" s="37"/>
    </row>
    <row r="14" spans="2:38" ht="15" customHeight="1">
      <c r="C14" s="186" t="s">
        <v>20</v>
      </c>
      <c r="D14" s="94" t="s">
        <v>11</v>
      </c>
      <c r="E14" s="91">
        <v>56266</v>
      </c>
      <c r="F14" s="91">
        <v>379093</v>
      </c>
      <c r="G14" s="91">
        <v>117671</v>
      </c>
      <c r="H14" s="91">
        <v>51733</v>
      </c>
      <c r="I14" s="91">
        <v>67302</v>
      </c>
      <c r="J14" s="91">
        <v>76562</v>
      </c>
      <c r="K14" s="91">
        <v>18102</v>
      </c>
      <c r="L14" s="91">
        <v>29664</v>
      </c>
      <c r="M14" s="91">
        <v>23410</v>
      </c>
      <c r="N14" s="150"/>
      <c r="O14" s="150"/>
    </row>
    <row r="15" spans="2:38">
      <c r="C15" s="186"/>
      <c r="D15" s="94" t="s">
        <v>12</v>
      </c>
      <c r="E15" s="92">
        <v>9477</v>
      </c>
      <c r="F15" s="92">
        <v>31907</v>
      </c>
      <c r="G15" s="92">
        <v>13434</v>
      </c>
      <c r="H15" s="92">
        <v>14697</v>
      </c>
      <c r="I15" s="92">
        <v>14165</v>
      </c>
      <c r="J15" s="92">
        <v>11732</v>
      </c>
      <c r="K15" s="92">
        <v>3050</v>
      </c>
      <c r="L15" s="92">
        <v>3131</v>
      </c>
      <c r="M15" s="92">
        <v>3526</v>
      </c>
      <c r="N15" s="150"/>
      <c r="O15" s="150"/>
      <c r="R15" s="130"/>
      <c r="S15" s="130"/>
      <c r="T15" s="130"/>
      <c r="U15" s="130"/>
      <c r="V15" s="130"/>
      <c r="W15" s="130"/>
    </row>
    <row r="16" spans="2:38">
      <c r="B16" s="37"/>
      <c r="C16" s="186"/>
      <c r="D16" s="94" t="s">
        <v>13</v>
      </c>
      <c r="E16" s="92">
        <v>238</v>
      </c>
      <c r="F16" s="92">
        <v>904</v>
      </c>
      <c r="G16" s="92">
        <v>461</v>
      </c>
      <c r="H16" s="92">
        <v>361</v>
      </c>
      <c r="I16" s="92">
        <v>468</v>
      </c>
      <c r="J16" s="92">
        <v>448</v>
      </c>
      <c r="K16" s="92">
        <v>111</v>
      </c>
      <c r="L16" s="92">
        <v>110</v>
      </c>
      <c r="M16" s="92">
        <v>277</v>
      </c>
      <c r="N16" s="150"/>
      <c r="O16" s="150"/>
      <c r="R16"/>
      <c r="S16"/>
      <c r="T16"/>
      <c r="U16"/>
      <c r="V16"/>
      <c r="W16"/>
    </row>
    <row r="17" spans="1:28">
      <c r="C17" s="186"/>
      <c r="D17" s="94" t="s">
        <v>14</v>
      </c>
      <c r="E17" s="92">
        <v>24457</v>
      </c>
      <c r="F17" s="92">
        <v>75178</v>
      </c>
      <c r="G17" s="92">
        <v>24097</v>
      </c>
      <c r="H17" s="92">
        <v>20539</v>
      </c>
      <c r="I17" s="92">
        <v>21228</v>
      </c>
      <c r="J17" s="92">
        <v>18423</v>
      </c>
      <c r="K17" s="92">
        <v>4424</v>
      </c>
      <c r="L17" s="92">
        <v>7661</v>
      </c>
      <c r="M17" s="92">
        <v>6289</v>
      </c>
      <c r="N17" s="150"/>
      <c r="O17" s="150"/>
      <c r="R17"/>
      <c r="S17"/>
      <c r="T17"/>
      <c r="U17"/>
      <c r="V17"/>
      <c r="W17"/>
    </row>
    <row r="18" spans="1:28">
      <c r="C18" s="186"/>
      <c r="D18" s="94" t="s">
        <v>59</v>
      </c>
      <c r="E18" s="92">
        <v>801</v>
      </c>
      <c r="F18" s="92">
        <v>5476</v>
      </c>
      <c r="G18" s="92">
        <v>4116</v>
      </c>
      <c r="H18" s="92">
        <v>1548</v>
      </c>
      <c r="I18" s="92">
        <v>1038</v>
      </c>
      <c r="J18" s="92">
        <v>1177</v>
      </c>
      <c r="K18" s="92">
        <v>358</v>
      </c>
      <c r="L18" s="92">
        <v>300</v>
      </c>
      <c r="M18" s="92">
        <v>301</v>
      </c>
      <c r="N18" s="150"/>
      <c r="O18" s="150"/>
      <c r="R18"/>
      <c r="S18"/>
      <c r="T18"/>
      <c r="U18"/>
      <c r="V18"/>
      <c r="W18"/>
    </row>
    <row r="19" spans="1:28">
      <c r="C19" s="186"/>
      <c r="D19" s="94" t="s">
        <v>60</v>
      </c>
      <c r="E19" s="93">
        <v>24861</v>
      </c>
      <c r="F19" s="93">
        <v>65103</v>
      </c>
      <c r="G19" s="93">
        <v>20301</v>
      </c>
      <c r="H19" s="93">
        <v>20256</v>
      </c>
      <c r="I19" s="93">
        <v>16126</v>
      </c>
      <c r="J19" s="93">
        <v>16067</v>
      </c>
      <c r="K19" s="93">
        <v>3183</v>
      </c>
      <c r="L19" s="93">
        <v>6240</v>
      </c>
      <c r="M19" s="93">
        <v>4578</v>
      </c>
      <c r="N19" s="150"/>
      <c r="O19" s="150"/>
      <c r="R19"/>
      <c r="S19"/>
      <c r="T19"/>
      <c r="U19"/>
      <c r="V19"/>
      <c r="W19"/>
    </row>
    <row r="20" spans="1:28">
      <c r="C20" s="175"/>
      <c r="D20" s="176"/>
      <c r="E20" s="177"/>
      <c r="F20" s="177"/>
      <c r="G20" s="177"/>
      <c r="H20" s="177"/>
      <c r="I20" s="177"/>
      <c r="J20" s="177"/>
      <c r="K20" s="177"/>
      <c r="L20" s="177"/>
      <c r="M20" s="177"/>
      <c r="N20" s="150"/>
      <c r="O20" s="150"/>
      <c r="R20"/>
      <c r="S20"/>
      <c r="T20"/>
      <c r="U20"/>
      <c r="V20"/>
      <c r="W20"/>
    </row>
    <row r="21" spans="1:28">
      <c r="E21" s="37"/>
      <c r="F21" s="37"/>
      <c r="G21" s="37"/>
      <c r="H21" s="37"/>
      <c r="I21" s="37"/>
      <c r="J21" s="37"/>
      <c r="K21" s="37"/>
      <c r="L21" s="37"/>
      <c r="M21" s="37"/>
      <c r="N21" s="64"/>
      <c r="O21" s="37"/>
      <c r="R21"/>
      <c r="S21"/>
      <c r="T21"/>
      <c r="U21"/>
      <c r="V21"/>
      <c r="W21"/>
      <c r="Z21" s="60"/>
      <c r="AA21" s="60"/>
      <c r="AB21" s="60"/>
    </row>
    <row r="22" spans="1:28">
      <c r="C22" s="9" t="s">
        <v>238</v>
      </c>
      <c r="J22" s="135"/>
      <c r="K22" s="135"/>
      <c r="L22" s="135"/>
      <c r="M22" s="135"/>
      <c r="N22" s="135"/>
      <c r="O22" s="135"/>
      <c r="R22"/>
      <c r="S22"/>
      <c r="T22"/>
      <c r="U22"/>
      <c r="V22"/>
      <c r="W22"/>
      <c r="Z22" s="60"/>
      <c r="AA22" s="60"/>
      <c r="AB22" s="60"/>
    </row>
    <row r="23" spans="1:28" s="27" customFormat="1"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8"/>
      <c r="Q23" s="8"/>
      <c r="R23" s="8"/>
      <c r="S23" s="8"/>
      <c r="T23" s="8"/>
      <c r="U23" s="8"/>
      <c r="V23" s="8"/>
      <c r="W23" s="8"/>
      <c r="X23" s="8"/>
      <c r="Y23" s="8"/>
      <c r="Z23" s="60"/>
      <c r="AA23" s="60"/>
      <c r="AB23" s="60"/>
    </row>
    <row r="24" spans="1:28" s="27" customFormat="1">
      <c r="C24" s="138"/>
      <c r="E24" s="27">
        <f>E6</f>
        <v>2019</v>
      </c>
      <c r="F24" s="27">
        <v>2020</v>
      </c>
      <c r="G24" s="27">
        <f>G6</f>
        <v>2021</v>
      </c>
      <c r="H24" s="27">
        <f>H6</f>
        <v>2022</v>
      </c>
      <c r="I24" s="27">
        <f>I6</f>
        <v>2023</v>
      </c>
      <c r="J24" s="27">
        <f>J6</f>
        <v>2024</v>
      </c>
      <c r="K24" s="27">
        <v>2025</v>
      </c>
      <c r="Y24" s="60"/>
      <c r="Z24" s="60"/>
      <c r="AA24" s="60"/>
    </row>
    <row r="25" spans="1:28" s="27" customFormat="1">
      <c r="D25" s="27" t="s">
        <v>11</v>
      </c>
      <c r="E25" s="64">
        <f t="shared" ref="E25:F30" si="0">E8</f>
        <v>1231817</v>
      </c>
      <c r="F25" s="64">
        <f t="shared" si="0"/>
        <v>505572</v>
      </c>
      <c r="G25" s="64">
        <f t="shared" ref="G25:J25" si="1">G8</f>
        <v>851678</v>
      </c>
      <c r="H25" s="64">
        <f t="shared" si="1"/>
        <v>1195666</v>
      </c>
      <c r="I25" s="64">
        <f t="shared" si="1"/>
        <v>1590805</v>
      </c>
      <c r="J25" s="64">
        <f t="shared" si="1"/>
        <v>1943491</v>
      </c>
      <c r="K25" s="64">
        <f>SUM(K8:M8)</f>
        <v>1779138</v>
      </c>
      <c r="L25" s="64"/>
      <c r="Y25" s="60"/>
      <c r="Z25" s="60"/>
      <c r="AA25" s="60"/>
    </row>
    <row r="26" spans="1:28" s="27" customFormat="1">
      <c r="A26" s="64"/>
      <c r="B26" s="64"/>
      <c r="D26" s="27" t="s">
        <v>12</v>
      </c>
      <c r="E26" s="64">
        <f t="shared" si="0"/>
        <v>114884</v>
      </c>
      <c r="F26" s="64">
        <f t="shared" si="0"/>
        <v>35765</v>
      </c>
      <c r="G26" s="64">
        <f t="shared" ref="G26:J26" si="2">G9</f>
        <v>56148</v>
      </c>
      <c r="H26" s="64">
        <f t="shared" si="2"/>
        <v>110038</v>
      </c>
      <c r="I26" s="64">
        <f t="shared" si="2"/>
        <v>139147</v>
      </c>
      <c r="J26" s="64">
        <f t="shared" si="2"/>
        <v>157514</v>
      </c>
      <c r="K26" s="64">
        <f t="shared" ref="K26:K30" si="3">SUM(K9:M9)</f>
        <v>136893</v>
      </c>
      <c r="L26" s="64"/>
      <c r="Y26" s="60"/>
      <c r="Z26" s="60"/>
      <c r="AA26" s="60"/>
    </row>
    <row r="27" spans="1:28" s="27" customFormat="1">
      <c r="A27" s="64"/>
      <c r="B27" s="64"/>
      <c r="D27" s="27" t="s">
        <v>13</v>
      </c>
      <c r="E27" s="64">
        <f t="shared" si="0"/>
        <v>6264</v>
      </c>
      <c r="F27" s="64">
        <f t="shared" si="0"/>
        <v>2039</v>
      </c>
      <c r="G27" s="64">
        <f t="shared" ref="G27:J27" si="4">G10</f>
        <v>3455</v>
      </c>
      <c r="H27" s="64">
        <f t="shared" si="4"/>
        <v>7471</v>
      </c>
      <c r="I27" s="64">
        <f t="shared" si="4"/>
        <v>10313</v>
      </c>
      <c r="J27" s="64">
        <f t="shared" si="4"/>
        <v>12916</v>
      </c>
      <c r="K27" s="64">
        <f t="shared" si="3"/>
        <v>12916</v>
      </c>
      <c r="L27" s="64"/>
    </row>
    <row r="28" spans="1:28" s="27" customFormat="1">
      <c r="A28" s="64"/>
      <c r="B28" s="64"/>
      <c r="D28" s="27" t="s">
        <v>14</v>
      </c>
      <c r="E28" s="64">
        <f t="shared" si="0"/>
        <v>331295</v>
      </c>
      <c r="F28" s="64">
        <f t="shared" si="0"/>
        <v>106361</v>
      </c>
      <c r="G28" s="64">
        <f t="shared" ref="G28:J28" si="5">G11</f>
        <v>135994</v>
      </c>
      <c r="H28" s="64">
        <f t="shared" si="5"/>
        <v>271718</v>
      </c>
      <c r="I28" s="64">
        <f t="shared" si="5"/>
        <v>365610</v>
      </c>
      <c r="J28" s="64">
        <f t="shared" si="5"/>
        <v>459182</v>
      </c>
      <c r="K28" s="64">
        <f t="shared" si="3"/>
        <v>406365</v>
      </c>
      <c r="L28" s="64"/>
    </row>
    <row r="29" spans="1:28" s="27" customFormat="1">
      <c r="A29" s="64"/>
      <c r="B29" s="64"/>
      <c r="D29" s="27" t="s">
        <v>59</v>
      </c>
      <c r="E29" s="64">
        <f t="shared" si="0"/>
        <v>29693</v>
      </c>
      <c r="F29" s="64">
        <f t="shared" si="0"/>
        <v>14752</v>
      </c>
      <c r="G29" s="64">
        <f t="shared" ref="G29:J29" si="6">G12</f>
        <v>31301</v>
      </c>
      <c r="H29" s="64">
        <f t="shared" si="6"/>
        <v>39799</v>
      </c>
      <c r="I29" s="64">
        <f t="shared" si="6"/>
        <v>50388</v>
      </c>
      <c r="J29" s="64">
        <f t="shared" si="6"/>
        <v>56061</v>
      </c>
      <c r="K29" s="64">
        <f t="shared" si="3"/>
        <v>42623</v>
      </c>
      <c r="L29" s="64"/>
    </row>
    <row r="30" spans="1:28" s="27" customFormat="1">
      <c r="A30" s="64"/>
      <c r="B30" s="64"/>
      <c r="D30" s="27" t="s">
        <v>60</v>
      </c>
      <c r="E30" s="64">
        <f t="shared" si="0"/>
        <v>999362</v>
      </c>
      <c r="F30" s="64">
        <f t="shared" si="0"/>
        <v>402705</v>
      </c>
      <c r="G30" s="64">
        <f t="shared" ref="G30:J30" si="7">G13</f>
        <v>637739</v>
      </c>
      <c r="H30" s="64">
        <f t="shared" si="7"/>
        <v>637496</v>
      </c>
      <c r="I30" s="64">
        <f t="shared" si="7"/>
        <v>558280</v>
      </c>
      <c r="J30" s="64">
        <f t="shared" si="7"/>
        <v>528256</v>
      </c>
      <c r="K30" s="64">
        <f t="shared" si="3"/>
        <v>451848</v>
      </c>
      <c r="L30" s="64"/>
    </row>
    <row r="31" spans="1:28" s="27" customFormat="1">
      <c r="A31" s="64"/>
      <c r="B31" s="64"/>
    </row>
    <row r="32" spans="1:28" s="27" customFormat="1">
      <c r="A32" s="64"/>
      <c r="B32" s="64"/>
    </row>
    <row r="33" spans="1:31" s="27" customFormat="1">
      <c r="A33" s="64"/>
      <c r="B33" s="64"/>
      <c r="H33" s="64"/>
      <c r="I33" s="64"/>
      <c r="J33" s="64"/>
      <c r="K33" s="64"/>
      <c r="L33" s="64"/>
      <c r="M33" s="64"/>
      <c r="N33" s="64"/>
      <c r="O33" s="64"/>
      <c r="P33" s="64"/>
    </row>
    <row r="34" spans="1:31" s="27" customFormat="1">
      <c r="A34" s="64"/>
      <c r="B34" s="64"/>
      <c r="H34" s="64"/>
      <c r="I34" s="64"/>
      <c r="J34" s="64"/>
      <c r="K34" s="64"/>
      <c r="L34" s="64"/>
      <c r="M34" s="64"/>
      <c r="N34" s="64"/>
      <c r="O34" s="64"/>
      <c r="P34" s="64"/>
    </row>
    <row r="35" spans="1:31" s="27" customFormat="1">
      <c r="A35" s="64"/>
      <c r="B35" s="64"/>
      <c r="H35" s="64"/>
      <c r="I35" s="64"/>
      <c r="J35" s="64"/>
      <c r="K35" s="64"/>
      <c r="L35" s="64"/>
      <c r="M35" s="64"/>
      <c r="N35" s="64"/>
      <c r="O35" s="64"/>
      <c r="P35" s="64"/>
    </row>
    <row r="36" spans="1:31" s="27" customFormat="1">
      <c r="A36" s="64"/>
      <c r="B36" s="64"/>
      <c r="H36" s="64"/>
      <c r="I36" s="64"/>
      <c r="J36" s="64"/>
      <c r="K36" s="64"/>
      <c r="L36" s="64"/>
      <c r="M36" s="64"/>
      <c r="N36" s="64"/>
      <c r="O36" s="64"/>
      <c r="P36" s="64"/>
    </row>
    <row r="37" spans="1:31" s="26" customFormat="1">
      <c r="A37" s="38"/>
      <c r="B37" s="38"/>
      <c r="C37" s="27"/>
      <c r="D37" s="27"/>
      <c r="E37" s="27"/>
      <c r="F37" s="27"/>
      <c r="G37" s="27"/>
      <c r="H37" s="64"/>
      <c r="I37" s="64"/>
      <c r="J37" s="64"/>
      <c r="K37" s="64"/>
      <c r="L37" s="64"/>
      <c r="M37" s="64"/>
      <c r="N37" s="64"/>
      <c r="O37" s="64"/>
      <c r="P37" s="64"/>
      <c r="Q37" s="27"/>
      <c r="R37" s="27"/>
      <c r="S37" s="27"/>
      <c r="T37" s="27"/>
      <c r="U37" s="27"/>
      <c r="V37" s="27"/>
      <c r="W37" s="27"/>
      <c r="X37" s="27"/>
      <c r="Y37" s="27"/>
    </row>
    <row r="38" spans="1:31" s="27" customFormat="1">
      <c r="H38" s="64"/>
      <c r="I38" s="64"/>
      <c r="J38" s="64"/>
      <c r="K38" s="64"/>
      <c r="L38" s="64"/>
      <c r="M38" s="64"/>
      <c r="N38" s="64"/>
      <c r="O38" s="64"/>
      <c r="P38" s="64"/>
    </row>
    <row r="39" spans="1:31"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</row>
    <row r="40" spans="1:31"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</row>
    <row r="41" spans="1:31">
      <c r="C41" s="26"/>
      <c r="D41" s="26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</row>
    <row r="42" spans="1:31">
      <c r="C42" s="26"/>
      <c r="D42" s="26"/>
      <c r="E42" s="26"/>
      <c r="F42" s="26"/>
      <c r="G42" s="26"/>
      <c r="H42" s="26"/>
      <c r="I42" s="26"/>
    </row>
    <row r="48" spans="1:31">
      <c r="S48" s="37"/>
      <c r="W48" s="37"/>
      <c r="AA48" s="37"/>
      <c r="AE48" s="37"/>
    </row>
    <row r="49" spans="19:31">
      <c r="S49" s="37"/>
      <c r="W49" s="37"/>
      <c r="AA49" s="37"/>
      <c r="AE49" s="37"/>
    </row>
    <row r="50" spans="19:31">
      <c r="S50" s="37"/>
      <c r="W50" s="37"/>
      <c r="AA50" s="37"/>
      <c r="AE50" s="37"/>
    </row>
  </sheetData>
  <sheetProtection algorithmName="SHA-512" hashValue="g6RV0WjFmsGN8Qg9k3d7dGZTeXvUtM+JWH5nbkIeJ/ucgnC5CrHEWbDEBrhn204LNRxvFUO9zaKEzxUD6sQgjw==" saltValue="ZTWd6QBM/h4Tw1sj/lRCvg==" spinCount="100000" sheet="1" objects="1" scenarios="1" formatCells="0" formatColumns="0" formatRows="0" insertColumns="0" insertRows="0" insertHyperlinks="0" deleteColumns="0" deleteRows="0" sort="0" autoFilter="0" pivotTables="0"/>
  <mergeCells count="13">
    <mergeCell ref="J6:J7"/>
    <mergeCell ref="M6:M7"/>
    <mergeCell ref="N6:N7"/>
    <mergeCell ref="O6:O7"/>
    <mergeCell ref="I6:I7"/>
    <mergeCell ref="K6:K7"/>
    <mergeCell ref="L6:L7"/>
    <mergeCell ref="C8:C13"/>
    <mergeCell ref="C14:C19"/>
    <mergeCell ref="E6:E7"/>
    <mergeCell ref="G6:G7"/>
    <mergeCell ref="H6:H7"/>
    <mergeCell ref="F6:F7"/>
  </mergeCells>
  <phoneticPr fontId="58" type="noConversion"/>
  <hyperlinks>
    <hyperlink ref="B2" location="'Spis treści'!A1" tooltip="Powrót do spisu treści" display="Powrót do spisu treści" xr:uid="{00000000-0004-0000-0400-000000000000}"/>
  </hyperlinks>
  <pageMargins left="0.7" right="0.7" top="0.75" bottom="0.75" header="0.3" footer="0.3"/>
  <pageSetup paperSize="9" scale="29" orientation="portrait" r:id="rId1"/>
  <colBreaks count="1" manualBreakCount="1">
    <brk id="15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J50"/>
  <sheetViews>
    <sheetView showGridLines="0" zoomScale="85" zoomScaleNormal="85" workbookViewId="0">
      <selection activeCell="J19" sqref="J19"/>
    </sheetView>
  </sheetViews>
  <sheetFormatPr defaultColWidth="9.140625" defaultRowHeight="15"/>
  <cols>
    <col min="1" max="1" width="9.140625" style="8"/>
    <col min="2" max="2" width="6.28515625" style="8" customWidth="1"/>
    <col min="3" max="3" width="13.42578125" style="8" bestFit="1" customWidth="1"/>
    <col min="4" max="4" width="14.140625" style="8" bestFit="1" customWidth="1"/>
    <col min="5" max="13" width="12.7109375" style="8" customWidth="1"/>
    <col min="14" max="14" width="13.42578125" style="8" bestFit="1" customWidth="1"/>
    <col min="15" max="15" width="12.7109375" style="8" bestFit="1" customWidth="1"/>
    <col min="16" max="16" width="12.42578125" style="8" bestFit="1" customWidth="1"/>
    <col min="17" max="17" width="13.42578125" style="8" customWidth="1"/>
    <col min="18" max="18" width="14.140625" style="8" customWidth="1"/>
    <col min="19" max="19" width="13.5703125" style="8" customWidth="1"/>
    <col min="20" max="24" width="14.140625" style="8" customWidth="1"/>
    <col min="25" max="25" width="12.5703125" style="8" customWidth="1"/>
    <col min="26" max="26" width="11.28515625" style="8" customWidth="1"/>
    <col min="27" max="27" width="12.140625" style="8" bestFit="1" customWidth="1"/>
    <col min="28" max="30" width="11.28515625" style="8" customWidth="1"/>
    <col min="31" max="32" width="12.140625" style="8" bestFit="1" customWidth="1"/>
    <col min="33" max="33" width="12.140625" style="8" customWidth="1"/>
    <col min="34" max="34" width="12.140625" style="8" bestFit="1" customWidth="1"/>
    <col min="35" max="35" width="13.140625" style="8" customWidth="1"/>
    <col min="36" max="36" width="9.140625" style="8" customWidth="1"/>
    <col min="37" max="16384" width="9.140625" style="8"/>
  </cols>
  <sheetData>
    <row r="1" spans="2:36">
      <c r="AJ1" s="60"/>
    </row>
    <row r="2" spans="2:36">
      <c r="B2" s="7" t="s">
        <v>3</v>
      </c>
      <c r="AJ2" s="60"/>
    </row>
    <row r="3" spans="2:36">
      <c r="Y3" s="60"/>
      <c r="Z3" s="60"/>
    </row>
    <row r="4" spans="2:36">
      <c r="C4" s="9" t="s">
        <v>235</v>
      </c>
      <c r="X4" s="60"/>
      <c r="Y4" s="60"/>
      <c r="Z4" s="60"/>
      <c r="AA4"/>
      <c r="AB4"/>
    </row>
    <row r="5" spans="2:36">
      <c r="C5" s="9"/>
      <c r="E5" s="37"/>
      <c r="F5" s="37"/>
      <c r="G5" s="37"/>
      <c r="H5" s="37"/>
      <c r="I5" s="37"/>
      <c r="J5" s="37"/>
      <c r="K5" s="37"/>
      <c r="L5" s="37"/>
      <c r="M5" s="37"/>
      <c r="X5" s="60"/>
      <c r="Y5" s="60"/>
      <c r="Z5" s="60"/>
      <c r="AA5"/>
      <c r="AB5"/>
    </row>
    <row r="6" spans="2:36">
      <c r="D6" s="1"/>
      <c r="E6" s="184">
        <v>2019</v>
      </c>
      <c r="F6" s="184">
        <v>2020</v>
      </c>
      <c r="G6" s="184">
        <v>2021</v>
      </c>
      <c r="H6" s="184">
        <v>2022</v>
      </c>
      <c r="I6" s="184">
        <v>2023</v>
      </c>
      <c r="J6" s="184">
        <v>2024</v>
      </c>
      <c r="K6" s="184" t="s">
        <v>249</v>
      </c>
      <c r="L6" s="184" t="s">
        <v>250</v>
      </c>
      <c r="M6" s="184" t="s">
        <v>257</v>
      </c>
      <c r="N6" s="187"/>
      <c r="O6" s="188"/>
      <c r="S6" s="95"/>
      <c r="T6" s="95"/>
      <c r="U6" s="95"/>
      <c r="V6" s="95"/>
      <c r="W6" s="95"/>
      <c r="X6" s="95"/>
      <c r="Y6" s="95"/>
      <c r="Z6" s="95"/>
      <c r="AA6" s="95"/>
      <c r="AB6" s="95"/>
      <c r="AC6" s="95"/>
      <c r="AD6" s="95"/>
    </row>
    <row r="7" spans="2:36">
      <c r="D7" s="1"/>
      <c r="E7" s="185"/>
      <c r="F7" s="185"/>
      <c r="G7" s="185"/>
      <c r="H7" s="185"/>
      <c r="I7" s="185"/>
      <c r="J7" s="185" t="s">
        <v>43</v>
      </c>
      <c r="K7" s="185" t="s">
        <v>43</v>
      </c>
      <c r="L7" s="185" t="s">
        <v>43</v>
      </c>
      <c r="M7" s="185" t="s">
        <v>43</v>
      </c>
      <c r="N7" s="187"/>
      <c r="O7" s="188"/>
      <c r="S7" s="95"/>
      <c r="T7" s="95"/>
      <c r="U7" s="95"/>
      <c r="V7" s="95"/>
      <c r="W7" s="95"/>
      <c r="X7" s="95"/>
      <c r="Y7" s="95"/>
      <c r="Z7" s="95"/>
      <c r="AA7" s="95"/>
      <c r="AB7" s="95"/>
      <c r="AC7" s="95"/>
      <c r="AD7" s="95"/>
    </row>
    <row r="8" spans="2:36">
      <c r="C8" s="186" t="s">
        <v>21</v>
      </c>
      <c r="D8" s="94" t="s">
        <v>11</v>
      </c>
      <c r="E8" s="88">
        <v>3310325</v>
      </c>
      <c r="F8" s="88">
        <v>1360233</v>
      </c>
      <c r="G8" s="88">
        <v>2211639</v>
      </c>
      <c r="H8" s="88">
        <v>3181957</v>
      </c>
      <c r="I8" s="88">
        <v>4260857</v>
      </c>
      <c r="J8" s="88">
        <v>5248244</v>
      </c>
      <c r="K8" s="88">
        <v>1433769</v>
      </c>
      <c r="L8" s="88">
        <v>1495781</v>
      </c>
      <c r="M8" s="88">
        <v>1853604</v>
      </c>
      <c r="N8" s="150"/>
      <c r="O8" s="150"/>
      <c r="P8" s="37"/>
    </row>
    <row r="9" spans="2:36">
      <c r="C9" s="186"/>
      <c r="D9" s="94" t="s">
        <v>12</v>
      </c>
      <c r="E9" s="89">
        <v>263628</v>
      </c>
      <c r="F9" s="89">
        <v>79446</v>
      </c>
      <c r="G9" s="89">
        <v>126751</v>
      </c>
      <c r="H9" s="89">
        <v>254446</v>
      </c>
      <c r="I9" s="89">
        <v>318043</v>
      </c>
      <c r="J9" s="89">
        <v>359271</v>
      </c>
      <c r="K9" s="89">
        <v>118700</v>
      </c>
      <c r="L9" s="89">
        <v>86867</v>
      </c>
      <c r="M9" s="89">
        <v>108145</v>
      </c>
      <c r="N9" s="150"/>
      <c r="O9" s="150"/>
      <c r="P9" s="38"/>
    </row>
    <row r="10" spans="2:36">
      <c r="C10" s="186"/>
      <c r="D10" s="94" t="s">
        <v>13</v>
      </c>
      <c r="E10" s="89">
        <v>11672</v>
      </c>
      <c r="F10" s="89">
        <v>3616</v>
      </c>
      <c r="G10" s="89">
        <v>6084</v>
      </c>
      <c r="H10" s="89">
        <v>12669</v>
      </c>
      <c r="I10" s="89">
        <v>19418</v>
      </c>
      <c r="J10" s="89">
        <v>24043</v>
      </c>
      <c r="K10" s="89">
        <v>7644</v>
      </c>
      <c r="L10" s="89">
        <v>6276</v>
      </c>
      <c r="M10" s="89">
        <v>7714</v>
      </c>
      <c r="N10" s="150"/>
      <c r="O10" s="150"/>
      <c r="P10" s="37"/>
    </row>
    <row r="11" spans="2:36">
      <c r="C11" s="186"/>
      <c r="D11" s="94" t="s">
        <v>14</v>
      </c>
      <c r="E11" s="89">
        <v>873969</v>
      </c>
      <c r="F11" s="89">
        <v>244208</v>
      </c>
      <c r="G11" s="89">
        <v>289298</v>
      </c>
      <c r="H11" s="89">
        <v>655077</v>
      </c>
      <c r="I11" s="89">
        <v>918017</v>
      </c>
      <c r="J11" s="89">
        <v>1163293</v>
      </c>
      <c r="K11" s="89">
        <v>389665</v>
      </c>
      <c r="L11" s="89">
        <v>316202</v>
      </c>
      <c r="M11" s="89">
        <v>303186</v>
      </c>
      <c r="N11" s="150"/>
      <c r="O11" s="150"/>
      <c r="P11" s="37"/>
    </row>
    <row r="12" spans="2:36" ht="15" customHeight="1">
      <c r="C12" s="186"/>
      <c r="D12" s="94" t="s">
        <v>59</v>
      </c>
      <c r="E12" s="90">
        <v>83314</v>
      </c>
      <c r="F12" s="90">
        <v>36728</v>
      </c>
      <c r="G12" s="90">
        <v>74752</v>
      </c>
      <c r="H12" s="90">
        <v>101228</v>
      </c>
      <c r="I12" s="90">
        <v>128886</v>
      </c>
      <c r="J12" s="90">
        <v>147548</v>
      </c>
      <c r="K12" s="90">
        <v>35101</v>
      </c>
      <c r="L12" s="90">
        <v>24325</v>
      </c>
      <c r="M12" s="90">
        <v>46906</v>
      </c>
      <c r="N12" s="150"/>
      <c r="O12" s="150"/>
      <c r="P12" s="37"/>
    </row>
    <row r="13" spans="2:36" ht="15" customHeight="1">
      <c r="C13" s="186"/>
      <c r="D13" s="94" t="s">
        <v>60</v>
      </c>
      <c r="E13" s="90">
        <v>3488004</v>
      </c>
      <c r="F13" s="90">
        <v>1045532</v>
      </c>
      <c r="G13" s="90">
        <v>1821038</v>
      </c>
      <c r="H13" s="90">
        <v>2333393</v>
      </c>
      <c r="I13" s="90">
        <v>2193222</v>
      </c>
      <c r="J13" s="90">
        <v>2109249</v>
      </c>
      <c r="K13" s="90">
        <v>492114</v>
      </c>
      <c r="L13" s="90">
        <v>741375</v>
      </c>
      <c r="M13" s="90">
        <v>453244</v>
      </c>
      <c r="N13" s="150"/>
      <c r="O13" s="150"/>
      <c r="P13" s="37"/>
    </row>
    <row r="14" spans="2:36" ht="15" customHeight="1">
      <c r="C14" s="186" t="s">
        <v>20</v>
      </c>
      <c r="D14" s="94" t="s">
        <v>11</v>
      </c>
      <c r="E14" s="105">
        <v>152690</v>
      </c>
      <c r="F14" s="105">
        <v>1088849</v>
      </c>
      <c r="G14" s="105">
        <v>319806</v>
      </c>
      <c r="H14" s="105">
        <v>127452</v>
      </c>
      <c r="I14" s="105">
        <v>170049</v>
      </c>
      <c r="J14" s="105">
        <v>191508</v>
      </c>
      <c r="K14" s="105">
        <v>45816</v>
      </c>
      <c r="L14" s="105">
        <v>75526</v>
      </c>
      <c r="M14" s="105">
        <v>56699</v>
      </c>
      <c r="N14" s="150"/>
      <c r="O14" s="150"/>
    </row>
    <row r="15" spans="2:36">
      <c r="C15" s="186"/>
      <c r="D15" s="94" t="s">
        <v>12</v>
      </c>
      <c r="E15" s="104">
        <v>17378</v>
      </c>
      <c r="F15" s="104">
        <v>70840</v>
      </c>
      <c r="G15" s="104">
        <v>29101</v>
      </c>
      <c r="H15" s="104">
        <v>29965</v>
      </c>
      <c r="I15" s="104">
        <v>28983</v>
      </c>
      <c r="J15" s="104">
        <v>23324</v>
      </c>
      <c r="K15" s="104">
        <v>6146</v>
      </c>
      <c r="L15" s="104">
        <v>6112</v>
      </c>
      <c r="M15" s="104">
        <v>6415</v>
      </c>
      <c r="N15" s="150"/>
      <c r="O15" s="150"/>
    </row>
    <row r="16" spans="2:36">
      <c r="C16" s="186"/>
      <c r="D16" s="94" t="s">
        <v>13</v>
      </c>
      <c r="E16" s="104">
        <v>416</v>
      </c>
      <c r="F16" s="104">
        <v>1530</v>
      </c>
      <c r="G16" s="104">
        <v>750</v>
      </c>
      <c r="H16" s="104">
        <v>601</v>
      </c>
      <c r="I16" s="104">
        <v>977</v>
      </c>
      <c r="J16" s="104">
        <v>783</v>
      </c>
      <c r="K16" s="104">
        <v>184</v>
      </c>
      <c r="L16" s="104">
        <v>153</v>
      </c>
      <c r="M16" s="104">
        <v>517</v>
      </c>
      <c r="N16" s="150"/>
      <c r="O16" s="150"/>
    </row>
    <row r="17" spans="2:26">
      <c r="C17" s="186"/>
      <c r="D17" s="94" t="s">
        <v>14</v>
      </c>
      <c r="E17" s="104">
        <v>55230</v>
      </c>
      <c r="F17" s="104">
        <v>208526</v>
      </c>
      <c r="G17" s="104">
        <v>52543</v>
      </c>
      <c r="H17" s="104">
        <v>40792</v>
      </c>
      <c r="I17" s="104">
        <v>42295</v>
      </c>
      <c r="J17" s="104">
        <v>38977</v>
      </c>
      <c r="K17" s="104">
        <v>8620</v>
      </c>
      <c r="L17" s="104">
        <v>16121</v>
      </c>
      <c r="M17" s="104">
        <v>13011</v>
      </c>
      <c r="N17" s="150"/>
      <c r="O17" s="150"/>
    </row>
    <row r="18" spans="2:26">
      <c r="C18" s="186"/>
      <c r="D18" s="94" t="s">
        <v>59</v>
      </c>
      <c r="E18" s="104">
        <v>2172</v>
      </c>
      <c r="F18" s="104">
        <v>16086</v>
      </c>
      <c r="G18" s="104">
        <v>10083</v>
      </c>
      <c r="H18" s="104">
        <v>4322</v>
      </c>
      <c r="I18" s="104">
        <v>2592</v>
      </c>
      <c r="J18" s="104">
        <v>2903</v>
      </c>
      <c r="K18" s="104">
        <v>1060</v>
      </c>
      <c r="L18" s="104">
        <v>690</v>
      </c>
      <c r="M18" s="104">
        <v>663</v>
      </c>
      <c r="N18" s="150"/>
      <c r="O18" s="150"/>
    </row>
    <row r="19" spans="2:26">
      <c r="C19" s="186"/>
      <c r="D19" s="94" t="s">
        <v>60</v>
      </c>
      <c r="E19" s="114">
        <v>56242</v>
      </c>
      <c r="F19" s="114">
        <v>307130</v>
      </c>
      <c r="G19" s="114">
        <v>46364</v>
      </c>
      <c r="H19" s="114">
        <v>36648</v>
      </c>
      <c r="I19" s="114">
        <v>28663</v>
      </c>
      <c r="J19" s="114">
        <v>33986</v>
      </c>
      <c r="K19" s="114">
        <v>5632</v>
      </c>
      <c r="L19" s="114">
        <v>12252</v>
      </c>
      <c r="M19" s="114">
        <v>9534</v>
      </c>
      <c r="N19" s="150"/>
      <c r="O19" s="150"/>
    </row>
    <row r="20" spans="2:26">
      <c r="B20" s="26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Q20" s="37"/>
      <c r="U20" s="37"/>
      <c r="Y20" s="60"/>
      <c r="Z20" s="60"/>
    </row>
    <row r="21" spans="2:26">
      <c r="B21" s="26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Q21" s="37"/>
      <c r="U21" s="37"/>
      <c r="Y21" s="60"/>
      <c r="Z21" s="60"/>
    </row>
    <row r="22" spans="2:26">
      <c r="B22" s="26"/>
      <c r="C22" s="9" t="s">
        <v>237</v>
      </c>
      <c r="F22" s="37"/>
      <c r="G22" s="37"/>
      <c r="H22" s="37"/>
      <c r="I22" s="37"/>
      <c r="J22" s="37"/>
      <c r="K22" s="37"/>
      <c r="L22" s="37"/>
      <c r="M22" s="37"/>
      <c r="N22" s="37"/>
      <c r="V22" s="37"/>
      <c r="W22" s="37"/>
      <c r="Y22" s="60"/>
      <c r="Z22" s="60"/>
    </row>
    <row r="23" spans="2:26" s="27" customFormat="1"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8"/>
      <c r="Q23" s="8"/>
      <c r="R23" s="8"/>
      <c r="S23" s="8"/>
      <c r="T23" s="8"/>
      <c r="U23" s="55"/>
      <c r="V23" s="8"/>
      <c r="W23" s="8"/>
      <c r="X23" s="8"/>
      <c r="Y23" s="60"/>
      <c r="Z23" s="60"/>
    </row>
    <row r="24" spans="2:26" s="26" customFormat="1">
      <c r="B24" s="55"/>
      <c r="C24" s="55"/>
      <c r="D24" s="55"/>
      <c r="E24" s="55">
        <v>2019</v>
      </c>
      <c r="F24" s="55">
        <v>2020</v>
      </c>
      <c r="G24" s="55">
        <v>2021</v>
      </c>
      <c r="H24" s="55">
        <v>2022</v>
      </c>
      <c r="I24" s="55">
        <v>2023</v>
      </c>
      <c r="J24" s="55">
        <v>2024</v>
      </c>
      <c r="K24" s="55">
        <v>2025</v>
      </c>
      <c r="L24" s="55"/>
      <c r="M24" s="55"/>
      <c r="N24" s="55"/>
      <c r="O24" s="27"/>
      <c r="P24" s="27"/>
      <c r="Q24" s="27"/>
      <c r="R24" s="27"/>
      <c r="S24" s="27"/>
      <c r="T24" s="55"/>
      <c r="U24" s="27"/>
      <c r="V24" s="27"/>
      <c r="W24" s="27"/>
      <c r="X24" s="60"/>
      <c r="Y24" s="61"/>
    </row>
    <row r="25" spans="2:26" s="26" customFormat="1">
      <c r="B25" s="55"/>
      <c r="C25" s="55"/>
      <c r="D25" s="55" t="s">
        <v>11</v>
      </c>
      <c r="E25" s="149">
        <f t="shared" ref="E25:F30" si="0">E8</f>
        <v>3310325</v>
      </c>
      <c r="F25" s="149">
        <f t="shared" si="0"/>
        <v>1360233</v>
      </c>
      <c r="G25" s="149">
        <f t="shared" ref="G25:I25" si="1">G8</f>
        <v>2211639</v>
      </c>
      <c r="H25" s="149">
        <f t="shared" si="1"/>
        <v>3181957</v>
      </c>
      <c r="I25" s="149">
        <f t="shared" si="1"/>
        <v>4260857</v>
      </c>
      <c r="J25" s="149">
        <f t="shared" ref="J25" si="2">J8</f>
        <v>5248244</v>
      </c>
      <c r="K25" s="149">
        <f>SUM(K8:M8)</f>
        <v>4783154</v>
      </c>
      <c r="L25" s="149"/>
      <c r="M25" s="55"/>
      <c r="N25" s="55"/>
      <c r="O25" s="27"/>
      <c r="P25" s="27"/>
      <c r="Q25" s="27"/>
      <c r="R25" s="27"/>
      <c r="S25" s="27"/>
      <c r="T25" s="55"/>
      <c r="U25" s="27"/>
      <c r="V25" s="27"/>
      <c r="W25" s="27"/>
      <c r="X25" s="60"/>
      <c r="Y25" s="61"/>
    </row>
    <row r="26" spans="2:26" s="26" customFormat="1">
      <c r="B26" s="55"/>
      <c r="C26" s="55"/>
      <c r="D26" s="55" t="s">
        <v>12</v>
      </c>
      <c r="E26" s="149">
        <f t="shared" si="0"/>
        <v>263628</v>
      </c>
      <c r="F26" s="149">
        <f t="shared" si="0"/>
        <v>79446</v>
      </c>
      <c r="G26" s="149">
        <f t="shared" ref="G26:I26" si="3">G9</f>
        <v>126751</v>
      </c>
      <c r="H26" s="149">
        <f t="shared" si="3"/>
        <v>254446</v>
      </c>
      <c r="I26" s="149">
        <f t="shared" si="3"/>
        <v>318043</v>
      </c>
      <c r="J26" s="149">
        <f t="shared" ref="J26" si="4">J9</f>
        <v>359271</v>
      </c>
      <c r="K26" s="149">
        <f t="shared" ref="K26:K30" si="5">SUM(K9:M9)</f>
        <v>313712</v>
      </c>
      <c r="L26" s="149"/>
      <c r="M26" s="55"/>
      <c r="N26" s="55"/>
      <c r="P26" s="40"/>
      <c r="Q26" s="40"/>
      <c r="R26" s="40"/>
      <c r="S26" s="40"/>
      <c r="T26" s="40"/>
      <c r="X26" s="61"/>
    </row>
    <row r="27" spans="2:26" s="26" customFormat="1">
      <c r="B27" s="55"/>
      <c r="C27" s="55"/>
      <c r="D27" s="55" t="s">
        <v>13</v>
      </c>
      <c r="E27" s="149">
        <f t="shared" si="0"/>
        <v>11672</v>
      </c>
      <c r="F27" s="149">
        <f t="shared" si="0"/>
        <v>3616</v>
      </c>
      <c r="G27" s="149">
        <f t="shared" ref="G27:I27" si="6">G10</f>
        <v>6084</v>
      </c>
      <c r="H27" s="149">
        <f t="shared" si="6"/>
        <v>12669</v>
      </c>
      <c r="I27" s="149">
        <f t="shared" si="6"/>
        <v>19418</v>
      </c>
      <c r="J27" s="149">
        <f t="shared" ref="J27" si="7">J10</f>
        <v>24043</v>
      </c>
      <c r="K27" s="149">
        <f t="shared" si="5"/>
        <v>21634</v>
      </c>
      <c r="L27" s="149"/>
      <c r="M27" s="55"/>
      <c r="N27" s="55"/>
      <c r="P27" s="40"/>
      <c r="Q27" s="40"/>
      <c r="R27" s="40"/>
      <c r="S27" s="40"/>
      <c r="T27" s="40"/>
      <c r="X27" s="61"/>
    </row>
    <row r="28" spans="2:26" s="26" customFormat="1">
      <c r="B28" s="55"/>
      <c r="C28" s="55"/>
      <c r="D28" s="55" t="s">
        <v>14</v>
      </c>
      <c r="E28" s="149">
        <f t="shared" si="0"/>
        <v>873969</v>
      </c>
      <c r="F28" s="149">
        <f t="shared" si="0"/>
        <v>244208</v>
      </c>
      <c r="G28" s="149">
        <f t="shared" ref="G28:I28" si="8">G11</f>
        <v>289298</v>
      </c>
      <c r="H28" s="149">
        <f t="shared" si="8"/>
        <v>655077</v>
      </c>
      <c r="I28" s="149">
        <f t="shared" si="8"/>
        <v>918017</v>
      </c>
      <c r="J28" s="149">
        <f t="shared" ref="J28" si="9">J11</f>
        <v>1163293</v>
      </c>
      <c r="K28" s="149">
        <f t="shared" si="5"/>
        <v>1009053</v>
      </c>
      <c r="L28" s="149"/>
      <c r="M28" s="55"/>
      <c r="N28" s="55"/>
      <c r="P28" s="40"/>
      <c r="Q28" s="40"/>
      <c r="R28" s="40"/>
      <c r="S28" s="40"/>
      <c r="T28" s="40"/>
    </row>
    <row r="29" spans="2:26" s="26" customFormat="1">
      <c r="B29" s="55"/>
      <c r="C29" s="55"/>
      <c r="D29" s="55" t="s">
        <v>59</v>
      </c>
      <c r="E29" s="149">
        <f t="shared" si="0"/>
        <v>83314</v>
      </c>
      <c r="F29" s="149">
        <f t="shared" si="0"/>
        <v>36728</v>
      </c>
      <c r="G29" s="149">
        <f t="shared" ref="G29:I29" si="10">G12</f>
        <v>74752</v>
      </c>
      <c r="H29" s="149">
        <f t="shared" si="10"/>
        <v>101228</v>
      </c>
      <c r="I29" s="149">
        <f t="shared" si="10"/>
        <v>128886</v>
      </c>
      <c r="J29" s="149">
        <f t="shared" ref="J29" si="11">J12</f>
        <v>147548</v>
      </c>
      <c r="K29" s="149">
        <f t="shared" si="5"/>
        <v>106332</v>
      </c>
      <c r="L29" s="149"/>
      <c r="M29" s="55"/>
      <c r="N29" s="55"/>
      <c r="O29" s="40"/>
      <c r="P29" s="40" t="s">
        <v>137</v>
      </c>
      <c r="Q29" s="40"/>
      <c r="R29" s="40"/>
      <c r="S29" s="40"/>
      <c r="T29" s="40"/>
    </row>
    <row r="30" spans="2:26" s="26" customFormat="1">
      <c r="B30" s="55"/>
      <c r="C30" s="55"/>
      <c r="D30" s="55" t="s">
        <v>60</v>
      </c>
      <c r="E30" s="149">
        <f t="shared" si="0"/>
        <v>3488004</v>
      </c>
      <c r="F30" s="149">
        <f t="shared" si="0"/>
        <v>1045532</v>
      </c>
      <c r="G30" s="149">
        <f t="shared" ref="G30:I30" si="12">G13</f>
        <v>1821038</v>
      </c>
      <c r="H30" s="149">
        <f t="shared" si="12"/>
        <v>2333393</v>
      </c>
      <c r="I30" s="149">
        <f t="shared" si="12"/>
        <v>2193222</v>
      </c>
      <c r="J30" s="149">
        <f t="shared" ref="J30" si="13">J13</f>
        <v>2109249</v>
      </c>
      <c r="K30" s="149">
        <f t="shared" si="5"/>
        <v>1686733</v>
      </c>
      <c r="L30" s="149"/>
      <c r="M30" s="55"/>
      <c r="N30" s="55"/>
      <c r="O30" s="40"/>
      <c r="P30" s="40"/>
      <c r="Q30" s="40"/>
      <c r="R30" s="40"/>
      <c r="S30" s="40"/>
      <c r="T30" s="40"/>
    </row>
    <row r="31" spans="2:26" s="26" customFormat="1">
      <c r="B31" s="55"/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40"/>
      <c r="Q31" s="40"/>
      <c r="R31" s="40"/>
      <c r="S31" s="40"/>
      <c r="T31" s="40"/>
      <c r="U31" s="40"/>
    </row>
    <row r="32" spans="2:26" s="26" customFormat="1">
      <c r="B32" s="55"/>
      <c r="C32" s="55"/>
      <c r="D32" s="55"/>
      <c r="E32" s="55"/>
      <c r="F32" s="55"/>
      <c r="G32" s="55"/>
      <c r="H32" s="55"/>
      <c r="I32" s="55"/>
      <c r="J32" s="55"/>
      <c r="K32" s="55"/>
      <c r="L32" s="55"/>
      <c r="M32" s="131"/>
      <c r="N32" s="131"/>
      <c r="O32" s="131"/>
      <c r="P32" s="40"/>
      <c r="Q32" s="40"/>
      <c r="R32" s="40"/>
      <c r="S32" s="40"/>
      <c r="T32" s="40"/>
      <c r="U32" s="40"/>
      <c r="V32" s="26" t="s">
        <v>160</v>
      </c>
    </row>
    <row r="33" spans="3:25" s="26" customFormat="1">
      <c r="D33" s="124"/>
      <c r="E33" s="124"/>
      <c r="F33" s="124"/>
      <c r="G33" s="124"/>
      <c r="H33" s="125"/>
      <c r="I33" s="125"/>
      <c r="J33" s="125"/>
      <c r="K33" s="125"/>
      <c r="L33" s="125"/>
      <c r="M33" s="39"/>
      <c r="N33" s="39"/>
      <c r="O33" s="39"/>
      <c r="P33" s="42"/>
      <c r="Q33" s="40"/>
      <c r="R33" s="40"/>
      <c r="S33" s="40"/>
      <c r="T33" s="40"/>
      <c r="U33" s="40"/>
      <c r="V33" s="26">
        <v>237476</v>
      </c>
    </row>
    <row r="34" spans="3:25" s="26" customFormat="1">
      <c r="D34" s="124"/>
      <c r="E34" s="124"/>
      <c r="F34" s="124"/>
      <c r="G34" s="124"/>
      <c r="H34" s="125"/>
      <c r="I34" s="125"/>
      <c r="J34" s="125"/>
      <c r="K34" s="125"/>
      <c r="L34" s="125"/>
      <c r="M34" s="39"/>
      <c r="N34" s="39"/>
      <c r="O34" s="39"/>
      <c r="P34" s="42"/>
      <c r="Q34" s="40"/>
      <c r="R34" s="40"/>
      <c r="S34" s="40"/>
      <c r="T34" s="40"/>
      <c r="U34" s="40"/>
      <c r="V34" s="26">
        <v>18160</v>
      </c>
    </row>
    <row r="35" spans="3:25" s="26" customFormat="1">
      <c r="D35" s="124"/>
      <c r="E35" s="124"/>
      <c r="F35" s="124"/>
      <c r="G35" s="124"/>
      <c r="H35" s="125"/>
      <c r="I35" s="125"/>
      <c r="J35" s="125"/>
      <c r="K35" s="125"/>
      <c r="L35" s="125"/>
      <c r="M35" s="39"/>
      <c r="N35" s="39"/>
      <c r="O35" s="39"/>
      <c r="P35" s="42"/>
      <c r="Q35" s="40"/>
      <c r="R35" s="40"/>
      <c r="S35" s="40"/>
      <c r="T35" s="40"/>
      <c r="U35" s="40"/>
      <c r="V35" s="26">
        <v>1115</v>
      </c>
    </row>
    <row r="36" spans="3:25" s="26" customFormat="1">
      <c r="E36" s="40"/>
      <c r="F36" s="40"/>
      <c r="G36" s="40"/>
      <c r="H36" s="39"/>
      <c r="I36" s="39"/>
      <c r="J36" s="39"/>
      <c r="K36" s="39"/>
      <c r="L36" s="39"/>
      <c r="M36" s="39"/>
      <c r="N36" s="39"/>
      <c r="O36" s="39"/>
      <c r="P36" s="42"/>
      <c r="Q36" s="40"/>
      <c r="R36" s="40"/>
      <c r="S36" s="40"/>
      <c r="T36" s="40"/>
      <c r="U36" s="40"/>
      <c r="V36" s="26">
        <v>20202</v>
      </c>
    </row>
    <row r="37" spans="3:25" s="26" customFormat="1">
      <c r="E37" s="40"/>
      <c r="F37" s="40"/>
      <c r="G37" s="40"/>
      <c r="H37" s="39"/>
      <c r="I37" s="39"/>
      <c r="J37" s="39"/>
      <c r="K37" s="39"/>
      <c r="L37" s="39"/>
      <c r="M37" s="39"/>
      <c r="N37" s="39"/>
      <c r="O37" s="39"/>
      <c r="P37" s="42"/>
      <c r="Q37" s="40"/>
      <c r="R37" s="40"/>
      <c r="S37" s="40"/>
      <c r="T37" s="40"/>
      <c r="U37" s="40"/>
      <c r="V37" s="26">
        <v>11594</v>
      </c>
    </row>
    <row r="38" spans="3:25" s="27" customFormat="1">
      <c r="C38" s="26"/>
      <c r="D38" s="26"/>
      <c r="E38" s="40"/>
      <c r="F38" s="40"/>
      <c r="G38" s="40"/>
      <c r="H38" s="39"/>
      <c r="I38" s="39"/>
      <c r="J38" s="39"/>
      <c r="K38" s="39"/>
      <c r="L38" s="39"/>
      <c r="M38" s="39"/>
      <c r="N38" s="39"/>
      <c r="O38" s="39"/>
      <c r="P38" s="42"/>
      <c r="Q38" s="40"/>
      <c r="R38" s="40"/>
      <c r="S38" s="40"/>
      <c r="T38" s="40"/>
      <c r="U38" s="40"/>
      <c r="V38" s="26">
        <v>106807</v>
      </c>
      <c r="W38" s="26"/>
      <c r="X38" s="26"/>
      <c r="Y38" s="26"/>
    </row>
    <row r="39" spans="3:25" s="27" customFormat="1">
      <c r="C39" s="26"/>
      <c r="D39" s="26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26"/>
      <c r="W39" s="26"/>
      <c r="X39" s="26"/>
      <c r="Y39" s="26"/>
    </row>
    <row r="40" spans="3:25" s="27" customFormat="1"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</row>
    <row r="41" spans="3:25" s="27" customFormat="1"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</row>
    <row r="42" spans="3:25" s="27" customFormat="1"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</row>
    <row r="43" spans="3:25" s="27" customFormat="1"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</row>
    <row r="44" spans="3:25" s="27" customFormat="1"/>
    <row r="45" spans="3:25" s="27" customFormat="1"/>
    <row r="46" spans="3:25" s="27" customFormat="1"/>
    <row r="47" spans="3:25" s="27" customFormat="1"/>
    <row r="48" spans="3:25" s="27" customFormat="1">
      <c r="G48" s="37"/>
      <c r="H48" s="8"/>
      <c r="I48" s="8"/>
      <c r="J48" s="8"/>
      <c r="K48" s="8"/>
      <c r="L48" s="8"/>
      <c r="M48" s="37"/>
      <c r="N48" s="8"/>
      <c r="O48" s="8"/>
      <c r="P48" s="8"/>
      <c r="Q48" s="37"/>
      <c r="R48" s="8"/>
      <c r="S48" s="8"/>
      <c r="T48" s="8"/>
      <c r="U48" s="37"/>
    </row>
    <row r="49" spans="3:35">
      <c r="C49" s="27"/>
      <c r="D49" s="27"/>
      <c r="E49" s="27"/>
      <c r="F49" s="27"/>
      <c r="G49" s="37"/>
      <c r="M49" s="37"/>
      <c r="Q49" s="37"/>
      <c r="U49" s="37"/>
      <c r="V49" s="27"/>
      <c r="W49" s="27"/>
      <c r="X49" s="27"/>
      <c r="Y49" s="27"/>
    </row>
    <row r="50" spans="3:35">
      <c r="P50" s="27"/>
      <c r="Q50" s="27"/>
      <c r="R50" s="27"/>
      <c r="S50" s="37"/>
      <c r="W50" s="37"/>
      <c r="AA50" s="37"/>
      <c r="AE50" s="37"/>
      <c r="AF50" s="27"/>
      <c r="AG50" s="27"/>
      <c r="AH50" s="27"/>
      <c r="AI50" s="27"/>
    </row>
  </sheetData>
  <sheetProtection algorithmName="SHA-512" hashValue="MkUcVXjz4nV3jy/h1Qlmxj9ulsZxQHQwk2iuCNOysG+ykvdg1VS2Siq8HIzvvnsH6t88rlW+74hteuIECm9J5g==" saltValue="/tVQlx6pte5aVaRop5SNKg==" spinCount="100000" sheet="1" objects="1" scenarios="1" formatCells="0" formatColumns="0" formatRows="0" insertColumns="0" insertRows="0" insertHyperlinks="0" deleteColumns="0" deleteRows="0" sort="0" autoFilter="0" pivotTables="0"/>
  <mergeCells count="13">
    <mergeCell ref="J6:J7"/>
    <mergeCell ref="M6:M7"/>
    <mergeCell ref="N6:N7"/>
    <mergeCell ref="O6:O7"/>
    <mergeCell ref="I6:I7"/>
    <mergeCell ref="K6:K7"/>
    <mergeCell ref="L6:L7"/>
    <mergeCell ref="C8:C13"/>
    <mergeCell ref="C14:C19"/>
    <mergeCell ref="E6:E7"/>
    <mergeCell ref="G6:G7"/>
    <mergeCell ref="H6:H7"/>
    <mergeCell ref="F6:F7"/>
  </mergeCells>
  <phoneticPr fontId="58" type="noConversion"/>
  <hyperlinks>
    <hyperlink ref="B2" location="'Spis treści'!A1" tooltip="Powrót do spisu treści" display="Powrót do spisu treści" xr:uid="{00000000-0004-0000-0500-000000000000}"/>
  </hyperlinks>
  <pageMargins left="0.7" right="0.7" top="0.75" bottom="0.75" header="0.3" footer="0.3"/>
  <pageSetup paperSize="9" scale="29" orientation="portrait" r:id="rId1"/>
  <colBreaks count="1" manualBreakCount="1">
    <brk id="15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F860A-B3DD-4BC6-94B4-557D487E52D9}">
  <dimension ref="A1:Z64"/>
  <sheetViews>
    <sheetView workbookViewId="0">
      <selection activeCell="D3" sqref="D3"/>
    </sheetView>
  </sheetViews>
  <sheetFormatPr defaultColWidth="9.140625" defaultRowHeight="15"/>
  <cols>
    <col min="1" max="1" width="16.140625" bestFit="1" customWidth="1"/>
    <col min="2" max="5" width="12.85546875" bestFit="1" customWidth="1"/>
    <col min="6" max="6" width="10.7109375" bestFit="1" customWidth="1"/>
    <col min="7" max="8" width="12.140625" bestFit="1" customWidth="1"/>
    <col min="9" max="11" width="10.7109375" bestFit="1" customWidth="1"/>
    <col min="12" max="12" width="12.85546875" bestFit="1" customWidth="1"/>
    <col min="13" max="14" width="10.7109375" bestFit="1" customWidth="1"/>
    <col min="21" max="23" width="12.140625" bestFit="1" customWidth="1"/>
  </cols>
  <sheetData>
    <row r="1" spans="1:9">
      <c r="B1" s="191" t="s">
        <v>183</v>
      </c>
      <c r="C1" s="191"/>
      <c r="D1" s="191"/>
      <c r="E1" s="191"/>
    </row>
    <row r="2" spans="1:9">
      <c r="B2" s="75">
        <v>2019</v>
      </c>
      <c r="C2" s="75">
        <v>2020</v>
      </c>
      <c r="D2" s="75">
        <v>2021</v>
      </c>
    </row>
    <row r="3" spans="1:9">
      <c r="A3" t="s">
        <v>184</v>
      </c>
      <c r="B3" s="72">
        <f>SUM('4. Podróżni OT'!G8:G13)</f>
        <v>4529562</v>
      </c>
      <c r="C3" s="72">
        <f>SUM('4. Podróżni OT'!H8:H13)</f>
        <v>6538770</v>
      </c>
      <c r="D3" s="72">
        <f>SUM('4. Podróżni OT'!I8:I13)</f>
        <v>7838443</v>
      </c>
    </row>
    <row r="4" spans="1:9" ht="15" customHeight="1">
      <c r="A4" t="s">
        <v>192</v>
      </c>
      <c r="B4" s="72">
        <f>SUM('4. Podróżni OT'!G14:G19)</f>
        <v>458647</v>
      </c>
      <c r="C4" s="72">
        <f>SUM('4. Podróżni OT'!H14:H19)</f>
        <v>239780</v>
      </c>
      <c r="D4" s="72">
        <f>SUM('4. Podróżni OT'!I14:I19)</f>
        <v>273559</v>
      </c>
      <c r="I4" s="70"/>
    </row>
    <row r="5" spans="1:9">
      <c r="A5" t="s">
        <v>185</v>
      </c>
      <c r="B5" s="73">
        <f t="shared" ref="B5:D5" si="0">B3-B4</f>
        <v>4070915</v>
      </c>
      <c r="C5" s="73">
        <f t="shared" si="0"/>
        <v>6298990</v>
      </c>
      <c r="D5" s="73">
        <f t="shared" si="0"/>
        <v>7564884</v>
      </c>
    </row>
    <row r="6" spans="1:9">
      <c r="A6" t="s">
        <v>193</v>
      </c>
      <c r="B6" s="71">
        <f t="shared" ref="B6:D6" si="1">B3/1000000</f>
        <v>4.5295620000000003</v>
      </c>
      <c r="C6" s="71">
        <f t="shared" si="1"/>
        <v>6.5387700000000004</v>
      </c>
      <c r="D6" s="71">
        <f t="shared" si="1"/>
        <v>7.8384429999999998</v>
      </c>
      <c r="E6" t="s">
        <v>193</v>
      </c>
    </row>
    <row r="7" spans="1:9">
      <c r="A7" t="s">
        <v>194</v>
      </c>
      <c r="B7" s="71">
        <f>B5/1000000</f>
        <v>4.0709150000000003</v>
      </c>
      <c r="C7" s="71">
        <f t="shared" ref="C7:D7" si="2">C5/1000000</f>
        <v>6.2989899999999999</v>
      </c>
      <c r="D7" s="71">
        <f t="shared" si="2"/>
        <v>7.5648840000000002</v>
      </c>
      <c r="E7" t="s">
        <v>194</v>
      </c>
    </row>
    <row r="8" spans="1:9">
      <c r="B8" s="71"/>
      <c r="C8" s="71"/>
      <c r="D8" s="71"/>
    </row>
    <row r="9" spans="1:9">
      <c r="A9" t="s">
        <v>186</v>
      </c>
      <c r="B9" s="75" t="s">
        <v>189</v>
      </c>
      <c r="C9" s="75" t="s">
        <v>188</v>
      </c>
      <c r="D9" s="75" t="s">
        <v>187</v>
      </c>
    </row>
    <row r="10" spans="1:9">
      <c r="A10" t="s">
        <v>193</v>
      </c>
      <c r="B10" s="70"/>
      <c r="C10" s="70">
        <f t="shared" ref="C10" si="3">C3/B3-1</f>
        <v>0.4435766637039078</v>
      </c>
      <c r="D10" s="70">
        <f>D3/C3-1</f>
        <v>0.19876414065642312</v>
      </c>
    </row>
    <row r="11" spans="1:9">
      <c r="A11" t="s">
        <v>194</v>
      </c>
      <c r="B11" s="70"/>
      <c r="C11" s="70">
        <f>C5/B5-1</f>
        <v>0.54731552980103992</v>
      </c>
      <c r="D11" s="70">
        <f>D5/C5-1</f>
        <v>0.20096777419872081</v>
      </c>
    </row>
    <row r="12" spans="1:9" ht="15" customHeight="1">
      <c r="D12" s="75" t="s">
        <v>191</v>
      </c>
    </row>
    <row r="13" spans="1:9">
      <c r="A13" t="s">
        <v>193</v>
      </c>
      <c r="D13" s="70">
        <f>D3/B3-1</f>
        <v>0.73050793873668129</v>
      </c>
    </row>
    <row r="14" spans="1:9">
      <c r="A14" t="s">
        <v>194</v>
      </c>
      <c r="D14" s="70">
        <f>D5/B5-1</f>
        <v>0.85827608780826914</v>
      </c>
    </row>
    <row r="15" spans="1:9">
      <c r="B15" s="191" t="s">
        <v>190</v>
      </c>
      <c r="C15" s="191"/>
      <c r="D15" s="191"/>
      <c r="E15" s="191"/>
    </row>
    <row r="16" spans="1:9">
      <c r="B16" s="75">
        <v>2019</v>
      </c>
      <c r="C16" s="75">
        <v>2020</v>
      </c>
      <c r="D16" s="75">
        <v>2021</v>
      </c>
    </row>
    <row r="17" spans="1:26">
      <c r="A17" t="s">
        <v>184</v>
      </c>
      <c r="B17" s="72">
        <f>SUM('3. Umowy OT'!E8:E13)</f>
        <v>2713315</v>
      </c>
      <c r="C17" s="72">
        <f>SUM('3. Umowy OT'!G8:H13)</f>
        <v>3978503</v>
      </c>
      <c r="D17" s="72">
        <f>SUM('3. Umowy OT'!I8:I13)</f>
        <v>2714543</v>
      </c>
    </row>
    <row r="18" spans="1:26">
      <c r="A18" t="s">
        <v>192</v>
      </c>
      <c r="B18" s="72">
        <f>SUM('3. Umowy OT'!E14:E19)</f>
        <v>116100</v>
      </c>
      <c r="C18" s="72">
        <f>SUM('3. Umowy OT'!G14:H19)</f>
        <v>289214</v>
      </c>
      <c r="D18" s="72">
        <f>SUM('3. Umowy OT'!I14:I19)</f>
        <v>120327</v>
      </c>
    </row>
    <row r="19" spans="1:26">
      <c r="A19" t="s">
        <v>185</v>
      </c>
      <c r="B19" s="73">
        <f t="shared" ref="B19" si="4">B17-B18</f>
        <v>2597215</v>
      </c>
      <c r="C19" s="73">
        <f t="shared" ref="C19" si="5">C17-C18</f>
        <v>3689289</v>
      </c>
      <c r="D19" s="73">
        <f t="shared" ref="D19" si="6">D17-D18</f>
        <v>2594216</v>
      </c>
    </row>
    <row r="20" spans="1:26">
      <c r="A20" t="s">
        <v>193</v>
      </c>
      <c r="B20" s="71">
        <f t="shared" ref="B20:D20" si="7">B17/1000000</f>
        <v>2.7133150000000001</v>
      </c>
      <c r="C20" s="71">
        <f t="shared" si="7"/>
        <v>3.9785029999999999</v>
      </c>
      <c r="D20" s="71">
        <f t="shared" si="7"/>
        <v>2.7145429999999999</v>
      </c>
    </row>
    <row r="21" spans="1:26">
      <c r="A21" t="s">
        <v>194</v>
      </c>
      <c r="B21" s="71">
        <f>B19/1000000</f>
        <v>2.5972149999999998</v>
      </c>
      <c r="C21" s="71">
        <f t="shared" ref="C21:D21" si="8">C19/1000000</f>
        <v>3.689289</v>
      </c>
      <c r="D21" s="71">
        <f t="shared" si="8"/>
        <v>2.5942159999999999</v>
      </c>
    </row>
    <row r="22" spans="1:26">
      <c r="B22" s="71"/>
      <c r="C22" s="71"/>
      <c r="D22" s="71"/>
    </row>
    <row r="23" spans="1:26">
      <c r="A23" t="s">
        <v>186</v>
      </c>
      <c r="B23" s="75" t="s">
        <v>189</v>
      </c>
      <c r="C23" s="75" t="s">
        <v>188</v>
      </c>
      <c r="D23" s="75" t="s">
        <v>187</v>
      </c>
    </row>
    <row r="24" spans="1:26">
      <c r="A24" t="s">
        <v>193</v>
      </c>
      <c r="B24" s="70"/>
      <c r="C24" s="70">
        <f t="shared" ref="C24" si="9">C17/B17-1</f>
        <v>0.46628865428451904</v>
      </c>
      <c r="D24" s="70">
        <f>D17/C17-1</f>
        <v>-0.31769738517226198</v>
      </c>
      <c r="E24" s="70"/>
    </row>
    <row r="25" spans="1:26">
      <c r="A25" t="s">
        <v>194</v>
      </c>
      <c r="B25" s="70"/>
      <c r="C25" s="70">
        <f>C19/B19-1</f>
        <v>0.42047885908559746</v>
      </c>
      <c r="D25" s="70">
        <f>D19/C19-1</f>
        <v>-0.29682494377642954</v>
      </c>
      <c r="E25" s="70"/>
    </row>
    <row r="26" spans="1:26">
      <c r="D26" s="75" t="s">
        <v>191</v>
      </c>
      <c r="E26" s="70"/>
    </row>
    <row r="27" spans="1:26">
      <c r="A27" t="s">
        <v>193</v>
      </c>
      <c r="D27" s="70">
        <f>D17/B17-1</f>
        <v>4.5258291057259648E-4</v>
      </c>
      <c r="E27" s="70"/>
    </row>
    <row r="28" spans="1:26">
      <c r="A28" t="s">
        <v>194</v>
      </c>
      <c r="D28" s="70">
        <f>D19/B19-1</f>
        <v>-1.1546983980917913E-3</v>
      </c>
      <c r="E28" s="74"/>
    </row>
    <row r="29" spans="1:26">
      <c r="D29" t="s">
        <v>184</v>
      </c>
      <c r="T29" s="191" t="s">
        <v>183</v>
      </c>
      <c r="U29" s="191"/>
      <c r="V29" s="191"/>
      <c r="W29" s="191"/>
    </row>
    <row r="30" spans="1:26" ht="15.75" thickBot="1">
      <c r="B30" s="8"/>
      <c r="C30" s="1"/>
      <c r="D30" s="24" t="s">
        <v>61</v>
      </c>
      <c r="E30" s="24" t="s">
        <v>74</v>
      </c>
      <c r="F30" s="24" t="s">
        <v>78</v>
      </c>
      <c r="G30" s="24" t="s">
        <v>100</v>
      </c>
      <c r="H30" s="24" t="s">
        <v>104</v>
      </c>
      <c r="I30" s="24" t="s">
        <v>128</v>
      </c>
      <c r="J30" s="24" t="s">
        <v>136</v>
      </c>
      <c r="K30" s="24" t="s">
        <v>137</v>
      </c>
      <c r="L30" s="24" t="s">
        <v>146</v>
      </c>
      <c r="M30" s="24" t="s">
        <v>159</v>
      </c>
      <c r="N30" s="24" t="s">
        <v>160</v>
      </c>
      <c r="O30" s="24" t="s">
        <v>165</v>
      </c>
      <c r="P30" s="24" t="s">
        <v>168</v>
      </c>
      <c r="Q30" s="24" t="s">
        <v>175</v>
      </c>
      <c r="T30" s="75">
        <v>2018</v>
      </c>
      <c r="U30" s="75">
        <v>2019</v>
      </c>
      <c r="V30" s="75">
        <v>2020</v>
      </c>
      <c r="W30" s="75">
        <v>2021</v>
      </c>
      <c r="X30" s="75">
        <v>2019</v>
      </c>
      <c r="Y30" s="75">
        <v>2020</v>
      </c>
      <c r="Z30" s="75">
        <v>2021</v>
      </c>
    </row>
    <row r="31" spans="1:26">
      <c r="B31" s="196" t="s">
        <v>21</v>
      </c>
      <c r="C31" s="10" t="s">
        <v>11</v>
      </c>
      <c r="D31" s="13">
        <v>1067957</v>
      </c>
      <c r="E31" s="13">
        <v>621369</v>
      </c>
      <c r="F31" s="13">
        <v>781061</v>
      </c>
      <c r="G31" s="13">
        <v>762774</v>
      </c>
      <c r="H31" s="13">
        <v>1125525</v>
      </c>
      <c r="I31" s="13">
        <v>641010</v>
      </c>
      <c r="J31" s="13">
        <v>575733</v>
      </c>
      <c r="K31" s="13">
        <v>186317</v>
      </c>
      <c r="L31" s="13">
        <v>479680</v>
      </c>
      <c r="M31" s="13">
        <v>118622</v>
      </c>
      <c r="N31" s="13">
        <v>228216</v>
      </c>
      <c r="O31" s="13">
        <v>715655</v>
      </c>
      <c r="P31" s="13">
        <v>833412</v>
      </c>
      <c r="Q31" s="13">
        <v>432274</v>
      </c>
      <c r="S31" s="10" t="s">
        <v>11</v>
      </c>
      <c r="U31" s="65">
        <f>SUM(F31:I31)-SUM(F37:I37)</f>
        <v>3157688</v>
      </c>
      <c r="V31" s="65">
        <f>SUM(J31:M31)-SUM(J37:M37)</f>
        <v>271283</v>
      </c>
      <c r="W31" s="65">
        <f>SUM(N31:Q31)-SUM(N37:Q37)</f>
        <v>1890023</v>
      </c>
      <c r="X31" s="78">
        <f>U31/$U$37</f>
        <v>0.4099973940909617</v>
      </c>
      <c r="Y31" s="78">
        <f>V31/$V$37</f>
        <v>0.25264205836555581</v>
      </c>
      <c r="Z31" s="78">
        <f t="shared" ref="Z31:Z36" si="10">W31/$W$37</f>
        <v>0.47921840176269087</v>
      </c>
    </row>
    <row r="32" spans="1:26">
      <c r="B32" s="196"/>
      <c r="C32" s="10" t="s">
        <v>12</v>
      </c>
      <c r="D32" s="14">
        <v>41954</v>
      </c>
      <c r="E32" s="14">
        <v>56672</v>
      </c>
      <c r="F32" s="14">
        <v>73408</v>
      </c>
      <c r="G32" s="14">
        <v>52539</v>
      </c>
      <c r="H32" s="14">
        <v>61288</v>
      </c>
      <c r="I32" s="14">
        <v>74458</v>
      </c>
      <c r="J32" s="14">
        <v>54842</v>
      </c>
      <c r="K32" s="14">
        <v>6822</v>
      </c>
      <c r="L32" s="14">
        <v>11580</v>
      </c>
      <c r="M32" s="14">
        <v>9354</v>
      </c>
      <c r="N32" s="14">
        <v>17333</v>
      </c>
      <c r="O32" s="14">
        <v>28725</v>
      </c>
      <c r="P32" s="14">
        <v>35711</v>
      </c>
      <c r="Q32" s="14">
        <v>43077</v>
      </c>
      <c r="S32" s="10" t="s">
        <v>12</v>
      </c>
      <c r="U32" s="65">
        <f t="shared" ref="U32:U36" si="11">SUM(F32:I32)-SUM(F38:I38)</f>
        <v>244322</v>
      </c>
      <c r="V32" s="65">
        <f t="shared" ref="V32:V36" si="12">SUM(J32:M32)-SUM(J38:M38)</f>
        <v>10412</v>
      </c>
      <c r="W32" s="65">
        <f t="shared" ref="W32:W36" si="13">SUM(N32:Q32)-SUM(N38:Q38)</f>
        <v>96377</v>
      </c>
      <c r="X32" s="78">
        <f t="shared" ref="X32:X36" si="14">U32/$U$37</f>
        <v>3.1723014851084697E-2</v>
      </c>
      <c r="Y32" s="78">
        <f t="shared" ref="Y32:Y36" si="15">V32/$V$37</f>
        <v>9.6965497716486743E-3</v>
      </c>
      <c r="Z32" s="78">
        <f t="shared" si="10"/>
        <v>2.443654490272492E-2</v>
      </c>
    </row>
    <row r="33" spans="2:26">
      <c r="B33" s="196"/>
      <c r="C33" s="10" t="s">
        <v>13</v>
      </c>
      <c r="D33" s="14">
        <v>2212</v>
      </c>
      <c r="E33" s="14">
        <v>2468</v>
      </c>
      <c r="F33" s="14">
        <v>2888</v>
      </c>
      <c r="G33" s="14">
        <v>2223</v>
      </c>
      <c r="H33" s="14">
        <v>3414</v>
      </c>
      <c r="I33" s="14">
        <v>2979</v>
      </c>
      <c r="J33" s="14">
        <v>1869</v>
      </c>
      <c r="K33" s="14">
        <v>311</v>
      </c>
      <c r="L33" s="14">
        <v>505</v>
      </c>
      <c r="M33" s="14">
        <v>803</v>
      </c>
      <c r="N33" s="14">
        <v>1205</v>
      </c>
      <c r="O33" s="14">
        <v>1191</v>
      </c>
      <c r="P33" s="14">
        <v>1384</v>
      </c>
      <c r="Q33" s="14">
        <v>1861</v>
      </c>
      <c r="S33" s="10" t="s">
        <v>13</v>
      </c>
      <c r="U33" s="65">
        <f t="shared" si="11"/>
        <v>11088</v>
      </c>
      <c r="V33" s="65">
        <f t="shared" si="12"/>
        <v>1958</v>
      </c>
      <c r="W33" s="65">
        <f t="shared" si="13"/>
        <v>4903</v>
      </c>
      <c r="X33" s="78">
        <f t="shared" si="14"/>
        <v>1.439677100993063E-3</v>
      </c>
      <c r="Y33" s="78">
        <f t="shared" si="15"/>
        <v>1.8234579766507975E-3</v>
      </c>
      <c r="Z33" s="78">
        <f t="shared" si="10"/>
        <v>1.2431636143276951E-3</v>
      </c>
    </row>
    <row r="34" spans="2:26">
      <c r="B34" s="196"/>
      <c r="C34" s="10" t="s">
        <v>14</v>
      </c>
      <c r="D34" s="14">
        <v>178315</v>
      </c>
      <c r="E34" s="14">
        <v>184433</v>
      </c>
      <c r="F34" s="14">
        <v>258436</v>
      </c>
      <c r="G34" s="14">
        <v>217404</v>
      </c>
      <c r="H34" s="14">
        <v>192319</v>
      </c>
      <c r="I34" s="14">
        <v>201960</v>
      </c>
      <c r="J34" s="14">
        <v>160273</v>
      </c>
      <c r="K34" s="14">
        <v>14900</v>
      </c>
      <c r="L34" s="14">
        <v>50132</v>
      </c>
      <c r="M34" s="14">
        <v>18059</v>
      </c>
      <c r="N34" s="14">
        <v>20595</v>
      </c>
      <c r="O34" s="14">
        <v>73028</v>
      </c>
      <c r="P34" s="14">
        <v>122342</v>
      </c>
      <c r="Q34" s="14">
        <v>64348</v>
      </c>
      <c r="S34" s="10" t="s">
        <v>14</v>
      </c>
      <c r="U34" s="65">
        <f t="shared" si="11"/>
        <v>815027</v>
      </c>
      <c r="V34" s="65">
        <f t="shared" si="12"/>
        <v>42583</v>
      </c>
      <c r="W34" s="65">
        <f t="shared" si="13"/>
        <v>229084</v>
      </c>
      <c r="X34" s="78">
        <f t="shared" si="14"/>
        <v>0.10582392754248496</v>
      </c>
      <c r="Y34" s="78">
        <f t="shared" si="15"/>
        <v>3.9656951491175131E-2</v>
      </c>
      <c r="Z34" s="78">
        <f t="shared" si="10"/>
        <v>5.8084620319120074E-2</v>
      </c>
    </row>
    <row r="35" spans="2:26">
      <c r="B35" s="196"/>
      <c r="C35" s="10" t="s">
        <v>59</v>
      </c>
      <c r="D35" s="25">
        <v>15380</v>
      </c>
      <c r="E35" s="25">
        <v>23840</v>
      </c>
      <c r="F35" s="25">
        <v>20168</v>
      </c>
      <c r="G35" s="25">
        <v>10220</v>
      </c>
      <c r="H35" s="25">
        <v>21426</v>
      </c>
      <c r="I35" s="25">
        <v>28133</v>
      </c>
      <c r="J35" s="25">
        <v>15665</v>
      </c>
      <c r="K35" s="25">
        <v>1713</v>
      </c>
      <c r="L35" s="25">
        <v>10815</v>
      </c>
      <c r="M35" s="25">
        <v>6980</v>
      </c>
      <c r="N35" s="25">
        <v>12610</v>
      </c>
      <c r="O35" s="25">
        <v>9413</v>
      </c>
      <c r="P35" s="25">
        <v>20952</v>
      </c>
      <c r="Q35" s="25">
        <v>25810</v>
      </c>
      <c r="S35" s="10" t="s">
        <v>59</v>
      </c>
      <c r="U35" s="65">
        <f t="shared" si="11"/>
        <v>78066</v>
      </c>
      <c r="V35" s="65">
        <f t="shared" si="12"/>
        <v>19622</v>
      </c>
      <c r="W35" s="65">
        <f t="shared" si="13"/>
        <v>59077</v>
      </c>
      <c r="X35" s="78">
        <f t="shared" si="14"/>
        <v>1.013616816072551E-2</v>
      </c>
      <c r="Y35" s="78">
        <f t="shared" si="15"/>
        <v>1.827369377826453E-2</v>
      </c>
      <c r="Z35" s="78">
        <f t="shared" si="10"/>
        <v>1.4979069313407556E-2</v>
      </c>
    </row>
    <row r="36" spans="2:26">
      <c r="B36" s="196"/>
      <c r="C36" s="10" t="s">
        <v>60</v>
      </c>
      <c r="D36" s="25">
        <v>786326</v>
      </c>
      <c r="E36" s="25">
        <v>782721</v>
      </c>
      <c r="F36" s="25">
        <v>853336</v>
      </c>
      <c r="G36" s="25">
        <v>1098702</v>
      </c>
      <c r="H36" s="25">
        <v>771199</v>
      </c>
      <c r="I36" s="25">
        <v>727951</v>
      </c>
      <c r="J36" s="25">
        <v>540308</v>
      </c>
      <c r="K36" s="25">
        <v>110853</v>
      </c>
      <c r="L36" s="25">
        <v>304451</v>
      </c>
      <c r="M36" s="25">
        <v>76871</v>
      </c>
      <c r="N36" s="25">
        <v>119437</v>
      </c>
      <c r="O36" s="25">
        <v>361821</v>
      </c>
      <c r="P36" s="25">
        <v>872021</v>
      </c>
      <c r="Q36" s="25">
        <v>356192</v>
      </c>
      <c r="S36" s="10" t="s">
        <v>60</v>
      </c>
      <c r="U36" s="65">
        <f t="shared" si="11"/>
        <v>3395536</v>
      </c>
      <c r="V36" s="65">
        <f t="shared" si="12"/>
        <v>727926</v>
      </c>
      <c r="W36" s="65">
        <f t="shared" si="13"/>
        <v>1664506</v>
      </c>
      <c r="X36" s="78">
        <f t="shared" si="14"/>
        <v>0.44087981825375011</v>
      </c>
      <c r="Y36" s="78">
        <f t="shared" si="15"/>
        <v>0.67790728861670502</v>
      </c>
      <c r="Z36" s="78">
        <f t="shared" si="10"/>
        <v>0.42203820008772885</v>
      </c>
    </row>
    <row r="37" spans="2:26">
      <c r="B37" s="196" t="s">
        <v>20</v>
      </c>
      <c r="C37" s="10" t="s">
        <v>11</v>
      </c>
      <c r="D37" s="15">
        <v>31385</v>
      </c>
      <c r="E37" s="15">
        <v>23581</v>
      </c>
      <c r="F37" s="15">
        <v>37587</v>
      </c>
      <c r="G37" s="15">
        <v>54672</v>
      </c>
      <c r="H37" s="15">
        <v>32092</v>
      </c>
      <c r="I37" s="15">
        <v>28331</v>
      </c>
      <c r="J37" s="15">
        <v>167384</v>
      </c>
      <c r="K37" s="15">
        <v>585887</v>
      </c>
      <c r="L37" s="15">
        <v>289530</v>
      </c>
      <c r="M37" s="15">
        <v>46268</v>
      </c>
      <c r="N37" s="15">
        <v>70750</v>
      </c>
      <c r="O37" s="15">
        <v>156566</v>
      </c>
      <c r="P37" s="15">
        <v>70624</v>
      </c>
      <c r="Q37" s="15">
        <v>21594</v>
      </c>
      <c r="U37" s="65">
        <f>SUM(U31:U36)</f>
        <v>7701727</v>
      </c>
      <c r="V37" s="65">
        <f t="shared" ref="V37:W37" si="16">SUM(V31:V36)</f>
        <v>1073784</v>
      </c>
      <c r="W37" s="65">
        <f t="shared" si="16"/>
        <v>3943970</v>
      </c>
    </row>
    <row r="38" spans="2:26">
      <c r="B38" s="196"/>
      <c r="C38" s="10" t="s">
        <v>12</v>
      </c>
      <c r="D38" s="16">
        <v>2949</v>
      </c>
      <c r="E38" s="16">
        <v>3353</v>
      </c>
      <c r="F38" s="16">
        <v>4078</v>
      </c>
      <c r="G38" s="16">
        <v>4125</v>
      </c>
      <c r="H38" s="16">
        <v>4480</v>
      </c>
      <c r="I38" s="16">
        <v>4688</v>
      </c>
      <c r="J38" s="16">
        <v>20730</v>
      </c>
      <c r="K38" s="16">
        <v>23811</v>
      </c>
      <c r="L38" s="16">
        <v>19948</v>
      </c>
      <c r="M38" s="16">
        <v>7697</v>
      </c>
      <c r="N38" s="16">
        <v>7025</v>
      </c>
      <c r="O38" s="16">
        <v>8480</v>
      </c>
      <c r="P38" s="16">
        <v>6815</v>
      </c>
      <c r="Q38" s="16">
        <v>6149</v>
      </c>
      <c r="U38" t="b">
        <f>U37=B5</f>
        <v>0</v>
      </c>
      <c r="V38" t="b">
        <f t="shared" ref="V38:W38" si="17">V37=C5</f>
        <v>0</v>
      </c>
      <c r="W38" t="b">
        <f t="shared" si="17"/>
        <v>0</v>
      </c>
    </row>
    <row r="39" spans="2:26">
      <c r="B39" s="196"/>
      <c r="C39" s="10" t="s">
        <v>13</v>
      </c>
      <c r="D39" s="16">
        <v>25</v>
      </c>
      <c r="E39" s="16">
        <v>67</v>
      </c>
      <c r="F39" s="16">
        <v>65</v>
      </c>
      <c r="G39" s="16">
        <v>89</v>
      </c>
      <c r="H39" s="16">
        <v>90</v>
      </c>
      <c r="I39" s="16">
        <v>172</v>
      </c>
      <c r="J39" s="16">
        <v>434</v>
      </c>
      <c r="K39" s="16">
        <v>341</v>
      </c>
      <c r="L39" s="16">
        <v>510</v>
      </c>
      <c r="M39" s="16">
        <v>245</v>
      </c>
      <c r="N39" s="16">
        <v>213</v>
      </c>
      <c r="O39" s="16">
        <v>122</v>
      </c>
      <c r="P39" s="16">
        <v>165</v>
      </c>
      <c r="Q39" s="16">
        <v>238</v>
      </c>
    </row>
    <row r="40" spans="2:26">
      <c r="B40" s="196"/>
      <c r="C40" s="10" t="s">
        <v>14</v>
      </c>
      <c r="D40" s="16">
        <v>12113</v>
      </c>
      <c r="E40" s="16">
        <v>5137</v>
      </c>
      <c r="F40" s="16">
        <v>13045</v>
      </c>
      <c r="G40" s="16">
        <v>20451</v>
      </c>
      <c r="H40" s="16">
        <v>16293</v>
      </c>
      <c r="I40" s="16">
        <v>5303</v>
      </c>
      <c r="J40" s="16">
        <v>57588</v>
      </c>
      <c r="K40" s="16">
        <v>72054</v>
      </c>
      <c r="L40" s="16">
        <v>44702</v>
      </c>
      <c r="M40" s="16">
        <v>26437</v>
      </c>
      <c r="N40" s="16">
        <v>14626</v>
      </c>
      <c r="O40" s="16">
        <v>18540</v>
      </c>
      <c r="P40" s="16">
        <v>12854</v>
      </c>
      <c r="Q40" s="16">
        <v>5209</v>
      </c>
    </row>
    <row r="41" spans="2:26">
      <c r="B41" s="196"/>
      <c r="C41" s="10" t="s">
        <v>59</v>
      </c>
      <c r="D41" s="16">
        <v>184</v>
      </c>
      <c r="E41" s="16">
        <v>604</v>
      </c>
      <c r="F41" s="16">
        <v>484</v>
      </c>
      <c r="G41" s="16">
        <v>207</v>
      </c>
      <c r="H41" s="16">
        <v>430</v>
      </c>
      <c r="I41" s="16">
        <v>760</v>
      </c>
      <c r="J41" s="16">
        <v>6917</v>
      </c>
      <c r="K41" s="16">
        <v>2393</v>
      </c>
      <c r="L41" s="16">
        <v>2319</v>
      </c>
      <c r="M41" s="16">
        <v>3922</v>
      </c>
      <c r="N41" s="16">
        <v>6501</v>
      </c>
      <c r="O41" s="16">
        <v>1555</v>
      </c>
      <c r="P41" s="16">
        <v>606</v>
      </c>
      <c r="Q41" s="16">
        <v>1046</v>
      </c>
    </row>
    <row r="42" spans="2:26" ht="15.75" thickBot="1">
      <c r="B42" s="196"/>
      <c r="C42" s="10" t="s">
        <v>60</v>
      </c>
      <c r="D42" s="17">
        <v>13913</v>
      </c>
      <c r="E42" s="17">
        <v>10655</v>
      </c>
      <c r="F42" s="17">
        <v>11351</v>
      </c>
      <c r="G42" s="17">
        <v>20354</v>
      </c>
      <c r="H42" s="17">
        <v>14048</v>
      </c>
      <c r="I42" s="17">
        <v>9899</v>
      </c>
      <c r="J42" s="17">
        <v>59812</v>
      </c>
      <c r="K42" s="17">
        <v>165153</v>
      </c>
      <c r="L42" s="17">
        <v>49437</v>
      </c>
      <c r="M42" s="17">
        <v>30155</v>
      </c>
      <c r="N42" s="17">
        <v>10232</v>
      </c>
      <c r="O42" s="17">
        <v>16526</v>
      </c>
      <c r="P42" s="17">
        <v>12763</v>
      </c>
      <c r="Q42" s="17">
        <v>5444</v>
      </c>
      <c r="T42" s="191" t="s">
        <v>183</v>
      </c>
      <c r="U42" s="191"/>
      <c r="V42" s="191"/>
      <c r="W42" s="191"/>
    </row>
    <row r="43" spans="2:26">
      <c r="T43" s="75">
        <v>2018</v>
      </c>
      <c r="U43" s="75">
        <v>2019</v>
      </c>
      <c r="V43" s="75">
        <v>2020</v>
      </c>
      <c r="W43" s="75">
        <v>2021</v>
      </c>
      <c r="X43" s="75">
        <v>2019</v>
      </c>
      <c r="Y43" s="75">
        <v>2020</v>
      </c>
      <c r="Z43" s="75">
        <v>2021</v>
      </c>
    </row>
    <row r="44" spans="2:26">
      <c r="B44" s="9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S44" s="10" t="s">
        <v>11</v>
      </c>
      <c r="U44" s="67">
        <f>U31/1000000</f>
        <v>3.1576879999999998</v>
      </c>
      <c r="V44" s="67">
        <f t="shared" ref="V44:W44" si="18">V31/1000000</f>
        <v>0.271283</v>
      </c>
      <c r="W44" s="77">
        <f t="shared" si="18"/>
        <v>1.890023</v>
      </c>
      <c r="X44" s="78">
        <f>U44/$U$50</f>
        <v>0.4099973940909617</v>
      </c>
      <c r="Y44" s="78">
        <f>V44/$V$50</f>
        <v>0.25264205836555587</v>
      </c>
      <c r="Z44" s="78">
        <f>W44/$W$50</f>
        <v>0.47921840176269087</v>
      </c>
    </row>
    <row r="45" spans="2:26">
      <c r="S45" s="10" t="s">
        <v>12</v>
      </c>
      <c r="U45" s="67">
        <f t="shared" ref="U45:W45" si="19">U32/1000000</f>
        <v>0.24432200000000001</v>
      </c>
      <c r="V45" s="67">
        <f t="shared" si="19"/>
        <v>1.0411999999999999E-2</v>
      </c>
      <c r="W45" s="67">
        <f t="shared" si="19"/>
        <v>9.6377000000000004E-2</v>
      </c>
      <c r="X45" s="78">
        <f t="shared" ref="X45:X49" si="20">U45/$U$50</f>
        <v>3.1723014851084703E-2</v>
      </c>
      <c r="Y45" s="78">
        <f t="shared" ref="Y45:Y49" si="21">V45/$V$50</f>
        <v>9.6965497716486743E-3</v>
      </c>
      <c r="Z45" s="78">
        <f t="shared" ref="Z45:Z49" si="22">W45/$W$50</f>
        <v>2.443654490272492E-2</v>
      </c>
    </row>
    <row r="46" spans="2:26">
      <c r="S46" s="10" t="s">
        <v>13</v>
      </c>
      <c r="U46" s="67">
        <f t="shared" ref="U46:W46" si="23">U33/1000000</f>
        <v>1.1088000000000001E-2</v>
      </c>
      <c r="V46" s="67">
        <f t="shared" si="23"/>
        <v>1.9580000000000001E-3</v>
      </c>
      <c r="W46" s="67">
        <f t="shared" si="23"/>
        <v>4.9030000000000002E-3</v>
      </c>
      <c r="X46" s="78">
        <f t="shared" si="20"/>
        <v>1.4396771009930632E-3</v>
      </c>
      <c r="Y46" s="78">
        <f t="shared" si="21"/>
        <v>1.8234579766507979E-3</v>
      </c>
      <c r="Z46" s="78">
        <f t="shared" si="22"/>
        <v>1.2431636143276951E-3</v>
      </c>
    </row>
    <row r="47" spans="2:26">
      <c r="B47" s="19" t="s">
        <v>75</v>
      </c>
      <c r="C47" s="19"/>
      <c r="S47" s="10" t="s">
        <v>14</v>
      </c>
      <c r="U47" s="67">
        <f t="shared" ref="U47:W47" si="24">U34/1000000</f>
        <v>0.81502699999999995</v>
      </c>
      <c r="V47" s="67">
        <f t="shared" si="24"/>
        <v>4.2583000000000003E-2</v>
      </c>
      <c r="W47" s="67">
        <f t="shared" si="24"/>
        <v>0.22908400000000001</v>
      </c>
      <c r="X47" s="78">
        <f t="shared" si="20"/>
        <v>0.10582392754248496</v>
      </c>
      <c r="Y47" s="78">
        <f t="shared" si="21"/>
        <v>3.9656951491175145E-2</v>
      </c>
      <c r="Z47" s="78">
        <f t="shared" si="22"/>
        <v>5.8084620319120074E-2</v>
      </c>
    </row>
    <row r="48" spans="2:26" ht="15.75" thickBot="1">
      <c r="C48" s="19"/>
      <c r="S48" s="10" t="s">
        <v>59</v>
      </c>
      <c r="U48" s="67">
        <f t="shared" ref="U48:W48" si="25">U35/1000000</f>
        <v>7.8065999999999997E-2</v>
      </c>
      <c r="V48" s="67">
        <f t="shared" si="25"/>
        <v>1.9622000000000001E-2</v>
      </c>
      <c r="W48" s="67">
        <f t="shared" si="25"/>
        <v>5.9076999999999998E-2</v>
      </c>
      <c r="X48" s="78">
        <f t="shared" si="20"/>
        <v>1.013616816072551E-2</v>
      </c>
      <c r="Y48" s="78">
        <f t="shared" si="21"/>
        <v>1.8273693778264533E-2</v>
      </c>
      <c r="Z48" s="78">
        <f t="shared" si="22"/>
        <v>1.4979069313407554E-2</v>
      </c>
    </row>
    <row r="49" spans="2:26">
      <c r="C49" s="192" t="s">
        <v>22</v>
      </c>
      <c r="D49" s="194" t="s">
        <v>23</v>
      </c>
      <c r="E49" s="194" t="s">
        <v>24</v>
      </c>
      <c r="F49" s="194" t="s">
        <v>25</v>
      </c>
      <c r="G49" s="194" t="s">
        <v>26</v>
      </c>
      <c r="H49" s="194" t="s">
        <v>27</v>
      </c>
      <c r="I49" s="194" t="s">
        <v>28</v>
      </c>
      <c r="J49" s="194" t="s">
        <v>29</v>
      </c>
      <c r="K49" s="194" t="s">
        <v>30</v>
      </c>
      <c r="L49" s="194" t="s">
        <v>31</v>
      </c>
      <c r="M49" s="194" t="s">
        <v>32</v>
      </c>
      <c r="N49" s="189" t="s">
        <v>33</v>
      </c>
      <c r="S49" s="10" t="s">
        <v>60</v>
      </c>
      <c r="U49" s="77">
        <f t="shared" ref="U49:W49" si="26">U36/1000000</f>
        <v>3.3955359999999999</v>
      </c>
      <c r="V49" s="77">
        <f t="shared" si="26"/>
        <v>0.72792599999999996</v>
      </c>
      <c r="W49" s="67">
        <f t="shared" si="26"/>
        <v>1.664506</v>
      </c>
      <c r="X49" s="78">
        <f t="shared" si="20"/>
        <v>0.44087981825375011</v>
      </c>
      <c r="Y49" s="78">
        <f t="shared" si="21"/>
        <v>0.67790728861670513</v>
      </c>
      <c r="Z49" s="78">
        <f t="shared" si="22"/>
        <v>0.42203820008772885</v>
      </c>
    </row>
    <row r="50" spans="2:26" ht="15.75" thickBot="1">
      <c r="C50" s="193"/>
      <c r="D50" s="195"/>
      <c r="E50" s="195"/>
      <c r="F50" s="195"/>
      <c r="G50" s="195"/>
      <c r="H50" s="195"/>
      <c r="I50" s="195"/>
      <c r="J50" s="195"/>
      <c r="K50" s="195"/>
      <c r="L50" s="195"/>
      <c r="M50" s="195"/>
      <c r="N50" s="190"/>
      <c r="U50" s="76">
        <f>SUM(U44:U49)</f>
        <v>7.7017269999999991</v>
      </c>
      <c r="V50" s="76">
        <f t="shared" ref="V50" si="27">SUM(V44:V49)</f>
        <v>1.0737839999999998</v>
      </c>
      <c r="W50" s="76">
        <f t="shared" ref="W50" si="28">SUM(W44:W49)</f>
        <v>3.9439700000000002</v>
      </c>
    </row>
    <row r="51" spans="2:26">
      <c r="B51" s="35">
        <v>2017</v>
      </c>
      <c r="C51" s="20">
        <v>156414</v>
      </c>
      <c r="D51" s="21">
        <v>166801</v>
      </c>
      <c r="E51" s="20">
        <v>200825</v>
      </c>
      <c r="F51" s="21">
        <v>176969</v>
      </c>
      <c r="G51" s="20">
        <v>215207</v>
      </c>
      <c r="H51" s="21">
        <v>246247</v>
      </c>
      <c r="I51" s="20">
        <v>274829</v>
      </c>
      <c r="J51" s="21">
        <v>250778</v>
      </c>
      <c r="K51" s="20">
        <v>193140</v>
      </c>
      <c r="L51" s="21">
        <v>197324</v>
      </c>
      <c r="M51" s="20">
        <v>177675</v>
      </c>
      <c r="N51" s="22">
        <v>157960</v>
      </c>
    </row>
    <row r="52" spans="2:26">
      <c r="B52" s="36">
        <v>2018</v>
      </c>
      <c r="C52" s="20">
        <v>237927</v>
      </c>
      <c r="D52" s="21">
        <v>205992</v>
      </c>
      <c r="E52" s="20">
        <v>225966</v>
      </c>
      <c r="F52" s="21">
        <v>242951</v>
      </c>
      <c r="G52" s="20">
        <v>251498</v>
      </c>
      <c r="H52" s="21">
        <v>274253</v>
      </c>
      <c r="I52" s="20">
        <v>286581</v>
      </c>
      <c r="J52" s="21">
        <v>257698</v>
      </c>
      <c r="K52" s="20">
        <v>216933</v>
      </c>
      <c r="L52" s="21">
        <v>183664</v>
      </c>
      <c r="M52" s="20">
        <v>163618</v>
      </c>
      <c r="N52" s="22">
        <v>153388</v>
      </c>
      <c r="T52" s="191"/>
      <c r="U52" s="191"/>
      <c r="V52" s="191"/>
      <c r="W52" s="191"/>
    </row>
    <row r="53" spans="2:26">
      <c r="B53" s="43">
        <v>2019</v>
      </c>
      <c r="C53" s="44">
        <v>229442</v>
      </c>
      <c r="D53" s="45">
        <v>206834</v>
      </c>
      <c r="E53" s="46">
        <v>226253</v>
      </c>
      <c r="F53" s="47">
        <v>199836</v>
      </c>
      <c r="G53" s="20">
        <v>275576</v>
      </c>
      <c r="H53" s="47">
        <v>253999</v>
      </c>
      <c r="I53" s="48">
        <v>301966</v>
      </c>
      <c r="J53" s="49">
        <v>253965</v>
      </c>
      <c r="K53" s="48">
        <v>241776</v>
      </c>
      <c r="L53" s="49">
        <v>193841</v>
      </c>
      <c r="M53" s="48">
        <v>173384</v>
      </c>
      <c r="N53" s="50">
        <v>159331</v>
      </c>
      <c r="T53" s="75"/>
      <c r="U53" s="75"/>
      <c r="V53" s="75"/>
      <c r="W53" s="75"/>
    </row>
    <row r="54" spans="2:26">
      <c r="B54" s="43">
        <v>2020</v>
      </c>
      <c r="C54" s="48">
        <v>250679</v>
      </c>
      <c r="D54" s="49">
        <v>185927</v>
      </c>
      <c r="E54" s="48">
        <v>50700</v>
      </c>
      <c r="F54" s="57">
        <v>9936</v>
      </c>
      <c r="G54" s="58">
        <v>33930</v>
      </c>
      <c r="H54" s="57">
        <v>94331</v>
      </c>
      <c r="I54" s="48">
        <v>144403</v>
      </c>
      <c r="J54" s="49">
        <v>110030</v>
      </c>
      <c r="K54" s="48">
        <v>88000</v>
      </c>
      <c r="L54" s="49">
        <v>36134</v>
      </c>
      <c r="M54" s="48">
        <v>23145</v>
      </c>
      <c r="N54" s="59">
        <v>35708</v>
      </c>
      <c r="T54" s="75">
        <v>2018</v>
      </c>
      <c r="U54" s="75">
        <v>2019</v>
      </c>
      <c r="V54" s="75">
        <v>2020</v>
      </c>
      <c r="W54" s="75">
        <v>2021</v>
      </c>
      <c r="X54" s="75">
        <v>2019</v>
      </c>
      <c r="Y54" s="75">
        <v>2020</v>
      </c>
      <c r="Z54" s="75">
        <v>2021</v>
      </c>
    </row>
    <row r="55" spans="2:26" ht="15.75" thickBot="1">
      <c r="B55" s="51">
        <v>2021</v>
      </c>
      <c r="C55" s="52">
        <v>50013</v>
      </c>
      <c r="D55" s="53">
        <v>70799</v>
      </c>
      <c r="E55" s="52">
        <v>77885</v>
      </c>
      <c r="F55" s="53">
        <v>84399</v>
      </c>
      <c r="G55" s="52">
        <v>173550</v>
      </c>
      <c r="H55" s="53">
        <v>236861</v>
      </c>
      <c r="I55" s="52">
        <v>263282</v>
      </c>
      <c r="J55" s="53">
        <v>270727</v>
      </c>
      <c r="K55" s="52">
        <v>168923</v>
      </c>
      <c r="L55" s="53">
        <v>121113</v>
      </c>
      <c r="M55" s="52">
        <v>92653</v>
      </c>
      <c r="N55" s="54">
        <v>70435</v>
      </c>
      <c r="S55" s="10" t="s">
        <v>11</v>
      </c>
      <c r="U55" s="67">
        <v>3.1576879999999998</v>
      </c>
      <c r="V55" s="67">
        <v>0.271283</v>
      </c>
      <c r="W55" s="67">
        <v>1.890023</v>
      </c>
      <c r="X55" s="78">
        <f>U55/$U$50</f>
        <v>0.4099973940909617</v>
      </c>
      <c r="Y55" s="78">
        <f>V55/$V$50</f>
        <v>0.25264205836555587</v>
      </c>
      <c r="Z55" s="78">
        <f>W55/$W$50</f>
        <v>0.47921840176269087</v>
      </c>
    </row>
    <row r="56" spans="2:26">
      <c r="S56" s="10" t="s">
        <v>60</v>
      </c>
      <c r="U56" s="67">
        <v>3.3955359999999999</v>
      </c>
      <c r="V56" s="67">
        <v>0.72792599999999996</v>
      </c>
      <c r="W56" s="67">
        <v>1.664506</v>
      </c>
      <c r="X56" s="78">
        <f t="shared" ref="X56:X61" si="29">U56/$U$50</f>
        <v>0.44087981825375011</v>
      </c>
      <c r="Y56" s="78">
        <f t="shared" ref="Y56:Y61" si="30">V56/$V$50</f>
        <v>0.67790728861670513</v>
      </c>
      <c r="Z56" s="78">
        <f t="shared" ref="Z56:Z61" si="31">W56/$W$50</f>
        <v>0.42203820008772885</v>
      </c>
    </row>
    <row r="57" spans="2:26">
      <c r="S57" s="10" t="s">
        <v>14</v>
      </c>
      <c r="U57" s="67">
        <v>0.81502699999999995</v>
      </c>
      <c r="V57" s="67">
        <v>4.2583000000000003E-2</v>
      </c>
      <c r="W57" s="67">
        <v>0.22908400000000001</v>
      </c>
      <c r="X57" s="78">
        <f t="shared" si="29"/>
        <v>0.10582392754248496</v>
      </c>
      <c r="Y57" s="78">
        <f t="shared" si="30"/>
        <v>3.9656951491175145E-2</v>
      </c>
      <c r="Z57" s="78">
        <f t="shared" si="31"/>
        <v>5.8084620319120074E-2</v>
      </c>
    </row>
    <row r="58" spans="2:26">
      <c r="S58" s="10" t="s">
        <v>12</v>
      </c>
      <c r="U58" s="67">
        <v>0.24432200000000001</v>
      </c>
      <c r="V58" s="67">
        <v>1.0411999999999999E-2</v>
      </c>
      <c r="W58" s="67">
        <v>9.6377000000000004E-2</v>
      </c>
      <c r="X58" s="78">
        <f t="shared" si="29"/>
        <v>3.1723014851084703E-2</v>
      </c>
      <c r="Y58" s="78">
        <f t="shared" si="30"/>
        <v>9.6965497716486743E-3</v>
      </c>
      <c r="Z58" s="78">
        <f t="shared" si="31"/>
        <v>2.443654490272492E-2</v>
      </c>
    </row>
    <row r="59" spans="2:26">
      <c r="S59" s="10" t="s">
        <v>59</v>
      </c>
      <c r="U59" s="67">
        <v>7.8065999999999997E-2</v>
      </c>
      <c r="V59" s="67">
        <v>1.9622000000000001E-2</v>
      </c>
      <c r="W59" s="67">
        <v>5.9076999999999998E-2</v>
      </c>
      <c r="X59" s="78">
        <f t="shared" si="29"/>
        <v>1.013616816072551E-2</v>
      </c>
      <c r="Y59" s="78">
        <f t="shared" si="30"/>
        <v>1.8273693778264533E-2</v>
      </c>
      <c r="Z59" s="78">
        <f t="shared" si="31"/>
        <v>1.4979069313407554E-2</v>
      </c>
    </row>
    <row r="60" spans="2:26">
      <c r="S60" s="10" t="s">
        <v>13</v>
      </c>
      <c r="U60" s="67">
        <v>1.1088000000000001E-2</v>
      </c>
      <c r="V60" s="67">
        <v>1.9580000000000001E-3</v>
      </c>
      <c r="W60" s="67">
        <v>4.9030000000000002E-3</v>
      </c>
      <c r="X60" s="78">
        <f t="shared" si="29"/>
        <v>1.4396771009930632E-3</v>
      </c>
      <c r="Y60" s="78">
        <f t="shared" si="30"/>
        <v>1.8234579766507979E-3</v>
      </c>
      <c r="Z60" s="78">
        <f t="shared" si="31"/>
        <v>1.2431636143276951E-3</v>
      </c>
    </row>
    <row r="61" spans="2:26">
      <c r="U61" s="76">
        <f>SUM(U55:U60)</f>
        <v>7.701727</v>
      </c>
      <c r="V61" s="76">
        <f t="shared" ref="V61:W61" si="32">SUM(V55:V60)</f>
        <v>1.0737840000000001</v>
      </c>
      <c r="W61" s="76">
        <f t="shared" si="32"/>
        <v>3.9439699999999998</v>
      </c>
      <c r="X61" s="78">
        <f t="shared" si="29"/>
        <v>1.0000000000000002</v>
      </c>
      <c r="Y61" s="78">
        <f t="shared" si="30"/>
        <v>1.0000000000000002</v>
      </c>
      <c r="Z61" s="78">
        <f t="shared" si="31"/>
        <v>0.99999999999999989</v>
      </c>
    </row>
    <row r="63" spans="2:26">
      <c r="U63" s="67">
        <f>SUM(U57:U60)</f>
        <v>1.1485029999999998</v>
      </c>
      <c r="W63" s="67">
        <f>SUM(W57:W60)</f>
        <v>0.38944099999999998</v>
      </c>
    </row>
    <row r="64" spans="2:26">
      <c r="U64" s="78">
        <f>U63/U61</f>
        <v>0.14912278765528819</v>
      </c>
      <c r="W64" s="78">
        <f>W63/W61</f>
        <v>9.8743398149580247E-2</v>
      </c>
    </row>
  </sheetData>
  <sortState xmlns:xlrd2="http://schemas.microsoft.com/office/spreadsheetml/2017/richdata2" ref="S55:W60">
    <sortCondition descending="1" ref="W55:W60"/>
  </sortState>
  <mergeCells count="19">
    <mergeCell ref="B1:E1"/>
    <mergeCell ref="B15:E15"/>
    <mergeCell ref="B31:B36"/>
    <mergeCell ref="B37:B42"/>
    <mergeCell ref="T29:W29"/>
    <mergeCell ref="N49:N50"/>
    <mergeCell ref="T42:W42"/>
    <mergeCell ref="T52:W52"/>
    <mergeCell ref="C49:C50"/>
    <mergeCell ref="D49:D50"/>
    <mergeCell ref="E49:E50"/>
    <mergeCell ref="F49:F50"/>
    <mergeCell ref="G49:G50"/>
    <mergeCell ref="H49:H50"/>
    <mergeCell ref="I49:I50"/>
    <mergeCell ref="J49:J50"/>
    <mergeCell ref="K49:K50"/>
    <mergeCell ref="L49:L50"/>
    <mergeCell ref="M49:M50"/>
  </mergeCell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CEE8E-3B6A-4513-A106-4F7AF45E13F2}">
  <dimension ref="B1:AK45"/>
  <sheetViews>
    <sheetView showGridLines="0" zoomScale="85" zoomScaleNormal="85" workbookViewId="0">
      <selection activeCell="M4" sqref="M4"/>
    </sheetView>
  </sheetViews>
  <sheetFormatPr defaultColWidth="9.140625" defaultRowHeight="15"/>
  <cols>
    <col min="1" max="2" width="9.140625" style="8"/>
    <col min="3" max="3" width="13.42578125" style="8" customWidth="1"/>
    <col min="4" max="4" width="13.28515625" style="8" bestFit="1" customWidth="1"/>
    <col min="5" max="13" width="12.7109375" style="8" customWidth="1"/>
    <col min="14" max="14" width="13.5703125" style="8" bestFit="1" customWidth="1"/>
    <col min="15" max="16" width="11.140625" style="8" customWidth="1"/>
    <col min="17" max="17" width="10.28515625" style="8" customWidth="1"/>
    <col min="18" max="18" width="11.28515625" style="8" customWidth="1"/>
    <col min="19" max="19" width="11" style="8" customWidth="1"/>
    <col min="20" max="20" width="12.28515625" style="8" customWidth="1"/>
    <col min="21" max="21" width="10.7109375" style="8" customWidth="1"/>
    <col min="22" max="22" width="11" style="8" customWidth="1"/>
    <col min="23" max="26" width="9.140625" style="8" customWidth="1"/>
    <col min="27" max="29" width="9.7109375" style="8" bestFit="1" customWidth="1"/>
    <col min="30" max="30" width="9.7109375" style="8" customWidth="1"/>
    <col min="31" max="32" width="9.7109375" style="8" bestFit="1" customWidth="1"/>
    <col min="33" max="16384" width="9.140625" style="8"/>
  </cols>
  <sheetData>
    <row r="1" spans="2:37">
      <c r="AE1" s="60"/>
      <c r="AF1" s="60"/>
      <c r="AH1" s="60"/>
      <c r="AI1" s="60"/>
      <c r="AK1" s="60"/>
    </row>
    <row r="2" spans="2:37">
      <c r="B2" s="7" t="s">
        <v>3</v>
      </c>
      <c r="E2" s="37"/>
      <c r="F2" s="37"/>
      <c r="G2" s="37"/>
      <c r="H2" s="37"/>
      <c r="I2" s="37"/>
      <c r="J2" s="37"/>
      <c r="K2" s="37"/>
      <c r="L2" s="37"/>
      <c r="M2" s="37"/>
      <c r="AD2" s="60"/>
      <c r="AE2" s="60"/>
      <c r="AF2" s="60"/>
      <c r="AG2" s="60"/>
      <c r="AH2" s="60"/>
      <c r="AJ2" s="60"/>
    </row>
    <row r="3" spans="2:37">
      <c r="AE3" s="60"/>
      <c r="AF3" s="60"/>
      <c r="AG3" s="60"/>
      <c r="AH3" s="60"/>
      <c r="AI3" s="60"/>
      <c r="AK3" s="60"/>
    </row>
    <row r="4" spans="2:37">
      <c r="C4" s="9" t="s">
        <v>229</v>
      </c>
      <c r="AE4" s="60"/>
      <c r="AF4" s="60"/>
      <c r="AG4" s="60"/>
      <c r="AH4" s="60"/>
      <c r="AI4" s="60"/>
      <c r="AK4" s="60"/>
    </row>
    <row r="5" spans="2:37">
      <c r="C5" s="9"/>
      <c r="E5" s="37"/>
      <c r="F5" s="37"/>
      <c r="G5" s="37"/>
      <c r="H5" s="37"/>
      <c r="I5" s="37"/>
      <c r="J5" s="37"/>
      <c r="K5" s="37"/>
      <c r="L5" s="37"/>
      <c r="M5" s="37"/>
      <c r="AE5" s="60"/>
      <c r="AF5" s="60"/>
      <c r="AG5" s="60"/>
      <c r="AH5" s="60"/>
      <c r="AI5" s="60"/>
      <c r="AK5" s="60"/>
    </row>
    <row r="6" spans="2:37">
      <c r="D6" s="1"/>
      <c r="E6" s="184">
        <v>2019</v>
      </c>
      <c r="F6" s="184">
        <v>2020</v>
      </c>
      <c r="G6" s="184">
        <v>2021</v>
      </c>
      <c r="H6" s="184">
        <v>2022</v>
      </c>
      <c r="I6" s="184">
        <v>2023</v>
      </c>
      <c r="J6" s="184">
        <v>2024</v>
      </c>
      <c r="K6" s="184" t="s">
        <v>249</v>
      </c>
      <c r="L6" s="184" t="s">
        <v>250</v>
      </c>
      <c r="M6" s="184" t="s">
        <v>257</v>
      </c>
      <c r="N6" s="188"/>
    </row>
    <row r="7" spans="2:37">
      <c r="D7" s="1"/>
      <c r="E7" s="185"/>
      <c r="F7" s="185"/>
      <c r="G7" s="185"/>
      <c r="H7" s="185"/>
      <c r="I7" s="185"/>
      <c r="J7" s="185" t="s">
        <v>43</v>
      </c>
      <c r="K7" s="185" t="s">
        <v>43</v>
      </c>
      <c r="L7" s="185" t="s">
        <v>43</v>
      </c>
      <c r="M7" s="185" t="s">
        <v>43</v>
      </c>
      <c r="N7" s="188"/>
    </row>
    <row r="8" spans="2:37" ht="15" customHeight="1">
      <c r="C8" s="186" t="s">
        <v>21</v>
      </c>
      <c r="D8" s="94" t="s">
        <v>11</v>
      </c>
      <c r="E8" s="88">
        <v>4508</v>
      </c>
      <c r="F8" s="88">
        <v>1497</v>
      </c>
      <c r="G8" s="88">
        <v>1298</v>
      </c>
      <c r="H8" s="88">
        <v>2904</v>
      </c>
      <c r="I8" s="88">
        <v>3418</v>
      </c>
      <c r="J8" s="88">
        <v>2392</v>
      </c>
      <c r="K8" s="88">
        <v>1327</v>
      </c>
      <c r="L8" s="88">
        <v>957</v>
      </c>
      <c r="M8" s="88">
        <v>521</v>
      </c>
      <c r="N8" s="150"/>
      <c r="O8" s="37"/>
      <c r="Q8" s="96"/>
      <c r="R8" s="96"/>
      <c r="S8" s="96"/>
      <c r="T8" s="96"/>
      <c r="U8" s="96"/>
      <c r="V8" s="96"/>
      <c r="W8" s="96"/>
      <c r="X8" s="96"/>
      <c r="Y8" s="96"/>
      <c r="Z8" s="96"/>
    </row>
    <row r="9" spans="2:37">
      <c r="C9" s="186"/>
      <c r="D9" s="94" t="s">
        <v>12</v>
      </c>
      <c r="E9" s="89">
        <v>35</v>
      </c>
      <c r="F9" s="89">
        <v>5</v>
      </c>
      <c r="G9" s="89">
        <v>10</v>
      </c>
      <c r="H9" s="89">
        <v>194</v>
      </c>
      <c r="I9" s="89">
        <v>295</v>
      </c>
      <c r="J9" s="89">
        <v>158</v>
      </c>
      <c r="K9" s="89">
        <v>60</v>
      </c>
      <c r="L9" s="89">
        <v>46</v>
      </c>
      <c r="M9" s="89">
        <v>161</v>
      </c>
      <c r="N9" s="150"/>
      <c r="O9" s="37"/>
    </row>
    <row r="10" spans="2:37">
      <c r="C10" s="186"/>
      <c r="D10" s="94" t="s">
        <v>13</v>
      </c>
      <c r="E10" s="89">
        <v>8982</v>
      </c>
      <c r="F10" s="89">
        <v>3595</v>
      </c>
      <c r="G10" s="89">
        <v>2860</v>
      </c>
      <c r="H10" s="89">
        <v>4876</v>
      </c>
      <c r="I10" s="89">
        <v>5306</v>
      </c>
      <c r="J10" s="89">
        <v>4152</v>
      </c>
      <c r="K10" s="89">
        <v>1509</v>
      </c>
      <c r="L10" s="89">
        <v>1110</v>
      </c>
      <c r="M10" s="89">
        <v>1172</v>
      </c>
      <c r="N10" s="150"/>
      <c r="O10" s="37"/>
    </row>
    <row r="11" spans="2:37">
      <c r="C11" s="186"/>
      <c r="D11" s="94" t="s">
        <v>14</v>
      </c>
      <c r="E11" s="89">
        <v>425</v>
      </c>
      <c r="F11" s="89">
        <v>285</v>
      </c>
      <c r="G11" s="89">
        <v>235</v>
      </c>
      <c r="H11" s="89">
        <v>530</v>
      </c>
      <c r="I11" s="89">
        <v>1881</v>
      </c>
      <c r="J11" s="89">
        <v>1358</v>
      </c>
      <c r="K11" s="89">
        <v>468</v>
      </c>
      <c r="L11" s="89">
        <v>565</v>
      </c>
      <c r="M11" s="89">
        <v>605</v>
      </c>
      <c r="N11" s="150"/>
      <c r="O11" s="37"/>
    </row>
    <row r="12" spans="2:37">
      <c r="C12" s="186"/>
      <c r="D12" s="94" t="s">
        <v>59</v>
      </c>
      <c r="E12" s="90">
        <v>4350</v>
      </c>
      <c r="F12" s="90">
        <v>1795</v>
      </c>
      <c r="G12" s="90">
        <v>3154</v>
      </c>
      <c r="H12" s="90">
        <v>9158</v>
      </c>
      <c r="I12" s="90">
        <v>15597</v>
      </c>
      <c r="J12" s="90">
        <v>3660</v>
      </c>
      <c r="K12" s="90">
        <v>1139</v>
      </c>
      <c r="L12" s="90">
        <v>1581</v>
      </c>
      <c r="M12" s="90">
        <v>1113</v>
      </c>
      <c r="N12" s="150"/>
      <c r="O12" s="37"/>
    </row>
    <row r="13" spans="2:37" ht="15" customHeight="1">
      <c r="C13" s="186" t="s">
        <v>20</v>
      </c>
      <c r="D13" s="94" t="s">
        <v>11</v>
      </c>
      <c r="E13" s="105">
        <v>60</v>
      </c>
      <c r="F13" s="105">
        <v>231</v>
      </c>
      <c r="G13" s="105">
        <v>164</v>
      </c>
      <c r="H13" s="105">
        <v>223</v>
      </c>
      <c r="I13" s="105">
        <v>224</v>
      </c>
      <c r="J13" s="105">
        <v>211</v>
      </c>
      <c r="K13" s="105">
        <v>62</v>
      </c>
      <c r="L13" s="105">
        <v>36</v>
      </c>
      <c r="M13" s="105">
        <v>38</v>
      </c>
      <c r="N13" s="150"/>
    </row>
    <row r="14" spans="2:37">
      <c r="C14" s="186"/>
      <c r="D14" s="94" t="s">
        <v>12</v>
      </c>
      <c r="E14" s="104">
        <v>0</v>
      </c>
      <c r="F14" s="104">
        <v>0</v>
      </c>
      <c r="G14" s="104">
        <v>0</v>
      </c>
      <c r="H14" s="104">
        <v>1</v>
      </c>
      <c r="I14" s="104">
        <v>2</v>
      </c>
      <c r="J14" s="104">
        <v>0</v>
      </c>
      <c r="K14" s="104">
        <v>0</v>
      </c>
      <c r="L14" s="104">
        <v>0</v>
      </c>
      <c r="M14" s="104">
        <v>2</v>
      </c>
      <c r="N14" s="150"/>
    </row>
    <row r="15" spans="2:37">
      <c r="C15" s="186"/>
      <c r="D15" s="94" t="s">
        <v>13</v>
      </c>
      <c r="E15" s="104">
        <v>113</v>
      </c>
      <c r="F15" s="104">
        <v>771</v>
      </c>
      <c r="G15" s="104">
        <v>477</v>
      </c>
      <c r="H15" s="104">
        <v>363</v>
      </c>
      <c r="I15" s="104">
        <v>366</v>
      </c>
      <c r="J15" s="104">
        <v>395</v>
      </c>
      <c r="K15" s="104">
        <v>71</v>
      </c>
      <c r="L15" s="104">
        <v>63</v>
      </c>
      <c r="M15" s="104">
        <v>35</v>
      </c>
      <c r="N15" s="150"/>
    </row>
    <row r="16" spans="2:37">
      <c r="C16" s="186"/>
      <c r="D16" s="94" t="s">
        <v>14</v>
      </c>
      <c r="E16" s="104">
        <v>1</v>
      </c>
      <c r="F16" s="104">
        <v>30</v>
      </c>
      <c r="G16" s="104">
        <v>0</v>
      </c>
      <c r="H16" s="104">
        <v>4</v>
      </c>
      <c r="I16" s="104">
        <v>7</v>
      </c>
      <c r="J16" s="104">
        <v>1</v>
      </c>
      <c r="K16" s="104">
        <v>2</v>
      </c>
      <c r="L16" s="104">
        <v>0</v>
      </c>
      <c r="M16" s="104">
        <v>0</v>
      </c>
      <c r="N16" s="150"/>
    </row>
    <row r="17" spans="3:35">
      <c r="C17" s="186"/>
      <c r="D17" s="94" t="s">
        <v>59</v>
      </c>
      <c r="E17" s="114">
        <v>130</v>
      </c>
      <c r="F17" s="114">
        <v>272</v>
      </c>
      <c r="G17" s="114">
        <v>337</v>
      </c>
      <c r="H17" s="114">
        <v>513</v>
      </c>
      <c r="I17" s="114">
        <v>156</v>
      </c>
      <c r="J17" s="114">
        <v>271</v>
      </c>
      <c r="K17" s="114">
        <v>13</v>
      </c>
      <c r="L17" s="114">
        <v>102</v>
      </c>
      <c r="M17" s="114">
        <v>35</v>
      </c>
      <c r="N17" s="150"/>
    </row>
    <row r="18" spans="3:35">
      <c r="E18" s="37"/>
      <c r="F18" s="37"/>
      <c r="G18" s="37"/>
      <c r="H18" s="37"/>
      <c r="I18" s="37"/>
      <c r="J18" s="37"/>
      <c r="K18" s="37"/>
      <c r="L18" s="37"/>
      <c r="M18" s="37"/>
      <c r="N18" s="37"/>
      <c r="P18" s="37"/>
      <c r="T18" s="37"/>
      <c r="W18" s="37"/>
      <c r="X18" s="37"/>
      <c r="AB18" s="37"/>
      <c r="AC18" s="69"/>
      <c r="AD18" s="69"/>
      <c r="AE18" s="60"/>
      <c r="AF18" s="60"/>
      <c r="AG18" s="60"/>
      <c r="AH18" s="60"/>
      <c r="AI18" s="60"/>
    </row>
    <row r="19" spans="3:35">
      <c r="E19" s="37"/>
      <c r="F19" s="37"/>
      <c r="G19" s="37"/>
      <c r="H19" s="37"/>
      <c r="I19" s="37"/>
      <c r="J19" s="37"/>
      <c r="K19" s="37"/>
      <c r="L19" s="37"/>
      <c r="M19" s="37"/>
      <c r="N19" s="37"/>
      <c r="P19" s="37"/>
      <c r="T19" s="37"/>
      <c r="W19" s="37"/>
      <c r="X19" s="37"/>
      <c r="AB19" s="37"/>
      <c r="AC19" s="69"/>
      <c r="AD19" s="69"/>
      <c r="AE19" s="60"/>
      <c r="AF19" s="60"/>
      <c r="AG19" s="60"/>
      <c r="AH19" s="60"/>
      <c r="AI19" s="60"/>
    </row>
    <row r="20" spans="3:35">
      <c r="C20" s="9" t="s">
        <v>228</v>
      </c>
      <c r="AC20" s="56"/>
      <c r="AD20" s="56"/>
      <c r="AE20" s="60"/>
      <c r="AF20" s="60"/>
      <c r="AG20" s="60"/>
      <c r="AH20" s="60"/>
      <c r="AI20" s="60"/>
    </row>
    <row r="21" spans="3:35" s="27" customFormat="1">
      <c r="AF21" s="60"/>
      <c r="AG21" s="60"/>
    </row>
    <row r="22" spans="3:35" s="26" customFormat="1">
      <c r="C22" s="136"/>
      <c r="D22" s="136"/>
      <c r="E22" s="136">
        <v>2019</v>
      </c>
      <c r="F22" s="136">
        <v>2020</v>
      </c>
      <c r="G22" s="136">
        <v>2021</v>
      </c>
      <c r="H22" s="136">
        <v>2022</v>
      </c>
      <c r="I22" s="136">
        <v>2023</v>
      </c>
      <c r="J22" s="136">
        <v>2024</v>
      </c>
      <c r="K22" s="136">
        <v>2025</v>
      </c>
      <c r="L22" s="136"/>
      <c r="M22" s="136"/>
      <c r="N22" s="27"/>
      <c r="O22" s="27"/>
      <c r="P22" s="27"/>
      <c r="Q22" s="27"/>
    </row>
    <row r="23" spans="3:35" s="26" customFormat="1">
      <c r="C23" s="136"/>
      <c r="D23" s="136" t="s">
        <v>11</v>
      </c>
      <c r="E23" s="137">
        <f>E8</f>
        <v>4508</v>
      </c>
      <c r="F23" s="137">
        <f>F8</f>
        <v>1497</v>
      </c>
      <c r="G23" s="137">
        <f t="shared" ref="G23:I23" si="0">G8</f>
        <v>1298</v>
      </c>
      <c r="H23" s="137">
        <f t="shared" si="0"/>
        <v>2904</v>
      </c>
      <c r="I23" s="137">
        <f t="shared" si="0"/>
        <v>3418</v>
      </c>
      <c r="J23" s="137">
        <f t="shared" ref="J23" si="1">J8</f>
        <v>2392</v>
      </c>
      <c r="K23" s="137">
        <f>SUM(K8:M8)</f>
        <v>2805</v>
      </c>
      <c r="L23" s="137"/>
      <c r="M23" s="137"/>
      <c r="N23" s="27"/>
      <c r="O23" s="27"/>
      <c r="P23" s="27"/>
      <c r="Q23" s="27"/>
    </row>
    <row r="24" spans="3:35" s="26" customFormat="1">
      <c r="C24" s="136"/>
      <c r="D24" s="136" t="s">
        <v>12</v>
      </c>
      <c r="E24" s="137">
        <f t="shared" ref="E24:I24" si="2">E9</f>
        <v>35</v>
      </c>
      <c r="F24" s="137">
        <f t="shared" ref="F24" si="3">F9</f>
        <v>5</v>
      </c>
      <c r="G24" s="137">
        <f t="shared" si="2"/>
        <v>10</v>
      </c>
      <c r="H24" s="137">
        <f t="shared" si="2"/>
        <v>194</v>
      </c>
      <c r="I24" s="137">
        <f t="shared" si="2"/>
        <v>295</v>
      </c>
      <c r="J24" s="137">
        <f t="shared" ref="J24" si="4">J9</f>
        <v>158</v>
      </c>
      <c r="K24" s="137">
        <f t="shared" ref="K24:K27" si="5">SUM(K9:M9)</f>
        <v>267</v>
      </c>
      <c r="L24" s="137"/>
      <c r="M24" s="137"/>
      <c r="N24" s="27"/>
      <c r="O24" s="27"/>
      <c r="P24" s="27"/>
      <c r="Q24" s="27"/>
    </row>
    <row r="25" spans="3:35" s="26" customFormat="1">
      <c r="C25" s="136"/>
      <c r="D25" s="136" t="s">
        <v>13</v>
      </c>
      <c r="E25" s="137">
        <f t="shared" ref="E25:I25" si="6">E10</f>
        <v>8982</v>
      </c>
      <c r="F25" s="137">
        <f t="shared" ref="F25" si="7">F10</f>
        <v>3595</v>
      </c>
      <c r="G25" s="137">
        <f t="shared" si="6"/>
        <v>2860</v>
      </c>
      <c r="H25" s="137">
        <f t="shared" si="6"/>
        <v>4876</v>
      </c>
      <c r="I25" s="137">
        <f t="shared" si="6"/>
        <v>5306</v>
      </c>
      <c r="J25" s="137">
        <f t="shared" ref="J25" si="8">J10</f>
        <v>4152</v>
      </c>
      <c r="K25" s="137">
        <f t="shared" si="5"/>
        <v>3791</v>
      </c>
      <c r="L25" s="137"/>
      <c r="M25" s="137"/>
      <c r="N25" s="27"/>
      <c r="O25" s="27"/>
      <c r="P25" s="27"/>
      <c r="Q25" s="27"/>
    </row>
    <row r="26" spans="3:35" s="26" customFormat="1">
      <c r="C26" s="136"/>
      <c r="D26" s="136" t="s">
        <v>14</v>
      </c>
      <c r="E26" s="137">
        <f t="shared" ref="E26:I26" si="9">E11</f>
        <v>425</v>
      </c>
      <c r="F26" s="137">
        <f t="shared" ref="F26" si="10">F11</f>
        <v>285</v>
      </c>
      <c r="G26" s="137">
        <f t="shared" si="9"/>
        <v>235</v>
      </c>
      <c r="H26" s="137">
        <f t="shared" si="9"/>
        <v>530</v>
      </c>
      <c r="I26" s="137">
        <f t="shared" si="9"/>
        <v>1881</v>
      </c>
      <c r="J26" s="137">
        <f t="shared" ref="J26" si="11">J11</f>
        <v>1358</v>
      </c>
      <c r="K26" s="137">
        <f t="shared" si="5"/>
        <v>1638</v>
      </c>
      <c r="L26" s="137"/>
      <c r="M26" s="137"/>
      <c r="N26" s="27"/>
      <c r="O26" s="27"/>
      <c r="P26" s="27"/>
      <c r="Q26" s="27"/>
    </row>
    <row r="27" spans="3:35" s="26" customFormat="1">
      <c r="C27" s="136"/>
      <c r="D27" s="136" t="s">
        <v>59</v>
      </c>
      <c r="E27" s="137">
        <f t="shared" ref="E27:I27" si="12">E12</f>
        <v>4350</v>
      </c>
      <c r="F27" s="137">
        <f t="shared" ref="F27" si="13">F12</f>
        <v>1795</v>
      </c>
      <c r="G27" s="137">
        <f t="shared" si="12"/>
        <v>3154</v>
      </c>
      <c r="H27" s="137">
        <f t="shared" si="12"/>
        <v>9158</v>
      </c>
      <c r="I27" s="137">
        <f t="shared" si="12"/>
        <v>15597</v>
      </c>
      <c r="J27" s="137">
        <f t="shared" ref="J27" si="14">J12</f>
        <v>3660</v>
      </c>
      <c r="K27" s="137">
        <f t="shared" si="5"/>
        <v>3833</v>
      </c>
      <c r="L27" s="137"/>
      <c r="M27" s="137"/>
      <c r="N27" s="27"/>
      <c r="O27" s="27"/>
      <c r="P27" s="27"/>
      <c r="Q27" s="27"/>
    </row>
    <row r="28" spans="3:35" s="26" customFormat="1">
      <c r="C28" s="136"/>
      <c r="D28" s="137"/>
      <c r="E28" s="137"/>
      <c r="F28" s="137"/>
      <c r="G28" s="137"/>
      <c r="H28" s="137"/>
      <c r="I28" s="137"/>
      <c r="J28" s="137"/>
      <c r="K28" s="137"/>
      <c r="L28" s="137"/>
      <c r="M28" s="137"/>
      <c r="N28" s="136"/>
      <c r="O28" s="27"/>
      <c r="P28" s="64"/>
      <c r="Q28" s="64"/>
      <c r="R28" s="64"/>
      <c r="S28" s="38"/>
      <c r="T28" s="38"/>
      <c r="U28" s="41"/>
    </row>
    <row r="29" spans="3:35" s="26" customFormat="1">
      <c r="C29" s="136"/>
      <c r="D29" s="137"/>
      <c r="E29" s="137"/>
      <c r="F29" s="137"/>
      <c r="G29" s="137"/>
      <c r="H29" s="137"/>
      <c r="I29" s="137"/>
      <c r="J29" s="137"/>
      <c r="K29" s="137"/>
      <c r="L29" s="137"/>
      <c r="M29" s="137"/>
      <c r="N29" s="136"/>
      <c r="O29" s="27"/>
      <c r="P29" s="64"/>
      <c r="Q29" s="64"/>
      <c r="R29" s="64"/>
      <c r="S29" s="38"/>
      <c r="T29" s="38"/>
      <c r="U29" s="41"/>
    </row>
    <row r="30" spans="3:35" s="26" customFormat="1">
      <c r="C30" s="136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6"/>
      <c r="O30" s="27"/>
      <c r="P30" s="64"/>
      <c r="Q30" s="64"/>
      <c r="R30" s="64"/>
      <c r="S30" s="38"/>
      <c r="T30" s="38"/>
      <c r="U30" s="41"/>
    </row>
    <row r="31" spans="3:35" s="26" customFormat="1">
      <c r="C31" s="136"/>
      <c r="D31" s="137"/>
      <c r="E31" s="137"/>
      <c r="F31" s="137"/>
      <c r="G31" s="137"/>
      <c r="H31" s="137"/>
      <c r="I31" s="137"/>
      <c r="J31" s="137"/>
      <c r="K31" s="137"/>
      <c r="L31" s="137"/>
      <c r="M31" s="137"/>
      <c r="N31" s="136"/>
      <c r="O31" s="27"/>
      <c r="P31" s="64"/>
      <c r="Q31" s="64"/>
      <c r="R31" s="64"/>
      <c r="S31" s="38"/>
      <c r="T31" s="38"/>
      <c r="U31" s="41"/>
    </row>
    <row r="32" spans="3:35" s="26" customFormat="1">
      <c r="C32" s="27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27"/>
      <c r="O32" s="27"/>
      <c r="P32" s="64"/>
      <c r="Q32" s="64"/>
      <c r="R32" s="64"/>
      <c r="S32" s="38"/>
      <c r="T32" s="38"/>
      <c r="U32" s="41"/>
    </row>
    <row r="33" spans="5:27" s="26" customFormat="1"/>
    <row r="34" spans="5:27" s="26" customFormat="1"/>
    <row r="35" spans="5:27" s="26" customFormat="1"/>
    <row r="36" spans="5:27" s="26" customFormat="1"/>
    <row r="37" spans="5:27" s="26" customFormat="1"/>
    <row r="38" spans="5:27" s="27" customFormat="1"/>
    <row r="39" spans="5:27" s="27" customFormat="1"/>
    <row r="40" spans="5:27" s="27" customFormat="1"/>
    <row r="41" spans="5:27" s="27" customFormat="1"/>
    <row r="42" spans="5:27" s="27" customFormat="1"/>
    <row r="43" spans="5:27"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S43" s="37"/>
      <c r="V43" s="37"/>
      <c r="W43" s="37"/>
      <c r="AA43" s="37"/>
    </row>
    <row r="44" spans="5:27">
      <c r="E44" s="37"/>
      <c r="F44" s="37"/>
      <c r="G44" s="37"/>
      <c r="H44" s="37"/>
      <c r="I44" s="37"/>
      <c r="J44" s="37"/>
      <c r="K44" s="37"/>
      <c r="L44" s="37"/>
      <c r="M44" s="37"/>
      <c r="O44" s="37"/>
      <c r="S44" s="37"/>
      <c r="W44" s="37"/>
      <c r="AA44" s="37"/>
    </row>
    <row r="45" spans="5:27">
      <c r="E45" s="37"/>
      <c r="F45" s="37"/>
      <c r="G45" s="37"/>
      <c r="H45" s="37"/>
      <c r="I45" s="37"/>
      <c r="J45" s="37"/>
      <c r="K45" s="37"/>
      <c r="L45" s="37"/>
      <c r="M45" s="37"/>
      <c r="O45" s="37"/>
      <c r="S45" s="37"/>
      <c r="W45" s="37"/>
      <c r="AA45" s="37"/>
    </row>
  </sheetData>
  <sheetProtection algorithmName="SHA-512" hashValue="mG6ZG1KvZWx1fiob3w2Qe8pPeD0ILADT/p7WkLOkleILKcU4VOk1SxjTxtmx0KGgRZJ8QQzqww5+HqB4Ucfu7g==" saltValue="SxV/eZzV8/2eGubgPGeTqw==" spinCount="100000" sheet="1" objects="1" scenarios="1" formatCells="0" formatColumns="0" formatRows="0" insertColumns="0" insertRows="0" insertHyperlinks="0" deleteColumns="0" deleteRows="0" sort="0" autoFilter="0" pivotTables="0"/>
  <mergeCells count="12">
    <mergeCell ref="J6:J7"/>
    <mergeCell ref="L6:L7"/>
    <mergeCell ref="M6:M7"/>
    <mergeCell ref="N6:N7"/>
    <mergeCell ref="I6:I7"/>
    <mergeCell ref="K6:K7"/>
    <mergeCell ref="C8:C12"/>
    <mergeCell ref="C13:C17"/>
    <mergeCell ref="E6:E7"/>
    <mergeCell ref="G6:G7"/>
    <mergeCell ref="H6:H7"/>
    <mergeCell ref="F6:F7"/>
  </mergeCells>
  <hyperlinks>
    <hyperlink ref="B2" location="'Spis treści'!A1" tooltip="Powrót do spisu treści" display="Powrót do spisu treści" xr:uid="{D2BE3F2C-6B2B-4512-92DA-0697486321F7}"/>
  </hyperlinks>
  <pageMargins left="0.7" right="0.7" top="0.75" bottom="0.75" header="0.3" footer="0.3"/>
  <pageSetup paperSize="9" scale="32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W46"/>
  <sheetViews>
    <sheetView showGridLines="0" zoomScale="85" zoomScaleNormal="85" workbookViewId="0">
      <selection activeCell="L17" sqref="L17"/>
    </sheetView>
  </sheetViews>
  <sheetFormatPr defaultColWidth="9.140625" defaultRowHeight="15"/>
  <cols>
    <col min="1" max="1" width="9.140625" style="8"/>
    <col min="2" max="2" width="6.28515625" style="8" customWidth="1"/>
    <col min="3" max="3" width="13.28515625" style="8" bestFit="1" customWidth="1"/>
    <col min="4" max="4" width="11.42578125" style="8" customWidth="1"/>
    <col min="5" max="13" width="12.7109375" style="8" customWidth="1"/>
    <col min="14" max="14" width="11.140625" style="8" customWidth="1"/>
    <col min="15" max="15" width="9.85546875" style="8" bestFit="1" customWidth="1"/>
    <col min="16" max="16" width="9" style="8" bestFit="1" customWidth="1"/>
    <col min="17" max="17" width="9" style="8" customWidth="1"/>
    <col min="18" max="18" width="10.140625" style="8" bestFit="1" customWidth="1"/>
    <col min="19" max="19" width="12.42578125" style="8" bestFit="1" customWidth="1"/>
    <col min="20" max="23" width="12.42578125" style="8" customWidth="1"/>
    <col min="24" max="24" width="12.28515625" style="8" customWidth="1"/>
    <col min="25" max="25" width="9" style="8" bestFit="1" customWidth="1"/>
    <col min="26" max="26" width="13.42578125" style="8" customWidth="1"/>
    <col min="27" max="27" width="12.140625" style="8" customWidth="1"/>
    <col min="28" max="28" width="11.140625" style="8" customWidth="1"/>
    <col min="29" max="29" width="10.28515625" style="8" customWidth="1"/>
    <col min="30" max="30" width="11.28515625" style="8" customWidth="1"/>
    <col min="31" max="31" width="11" style="8" customWidth="1"/>
    <col min="32" max="32" width="12.28515625" style="8" customWidth="1"/>
    <col min="33" max="33" width="10.7109375" style="8" customWidth="1"/>
    <col min="34" max="34" width="11" style="8" customWidth="1"/>
    <col min="35" max="38" width="9.140625" style="8" customWidth="1"/>
    <col min="39" max="41" width="9.7109375" style="8" bestFit="1" customWidth="1"/>
    <col min="42" max="42" width="9.7109375" style="8" customWidth="1"/>
    <col min="43" max="44" width="9.7109375" style="8" bestFit="1" customWidth="1"/>
    <col min="45" max="16384" width="9.140625" style="8"/>
  </cols>
  <sheetData>
    <row r="1" spans="2:49">
      <c r="AQ1" s="60"/>
      <c r="AR1" s="60"/>
      <c r="AT1" s="60"/>
      <c r="AU1" s="60"/>
      <c r="AW1" s="60"/>
    </row>
    <row r="2" spans="2:49">
      <c r="B2" s="7" t="s">
        <v>3</v>
      </c>
      <c r="Y2" s="7"/>
      <c r="AQ2" s="60"/>
      <c r="AR2" s="60"/>
      <c r="AS2" s="60"/>
      <c r="AT2" s="60"/>
      <c r="AU2" s="60"/>
      <c r="AW2" s="60"/>
    </row>
    <row r="3" spans="2:49">
      <c r="AQ3" s="60"/>
      <c r="AR3" s="60"/>
      <c r="AS3" s="60"/>
      <c r="AT3" s="60"/>
      <c r="AU3" s="60"/>
      <c r="AW3" s="60"/>
    </row>
    <row r="4" spans="2:49">
      <c r="C4" s="9" t="s">
        <v>231</v>
      </c>
      <c r="H4" s="66"/>
      <c r="I4" s="66"/>
      <c r="J4" s="66"/>
      <c r="K4" s="66"/>
      <c r="L4" s="66"/>
      <c r="AG4" s="60"/>
      <c r="AH4" s="60"/>
      <c r="AI4" s="60"/>
      <c r="AJ4" s="60"/>
      <c r="AK4" s="60"/>
      <c r="AM4" s="60"/>
    </row>
    <row r="5" spans="2:49">
      <c r="C5" s="9"/>
      <c r="E5" s="37"/>
      <c r="F5" s="37"/>
      <c r="G5" s="37"/>
      <c r="H5" s="37"/>
      <c r="I5" s="37"/>
      <c r="J5" s="37"/>
      <c r="K5" s="37"/>
      <c r="L5" s="66"/>
      <c r="M5" s="37"/>
      <c r="AG5" s="60"/>
      <c r="AH5" s="60"/>
      <c r="AI5" s="60"/>
      <c r="AJ5" s="60"/>
      <c r="AK5" s="60"/>
      <c r="AM5" s="60"/>
    </row>
    <row r="6" spans="2:49">
      <c r="B6" s="1"/>
      <c r="E6" s="184">
        <v>2019</v>
      </c>
      <c r="F6" s="184">
        <v>2020</v>
      </c>
      <c r="G6" s="184">
        <v>2021</v>
      </c>
      <c r="H6" s="184">
        <v>2022</v>
      </c>
      <c r="I6" s="184">
        <v>2023</v>
      </c>
      <c r="J6" s="184">
        <v>2024</v>
      </c>
      <c r="K6" s="184" t="s">
        <v>249</v>
      </c>
      <c r="L6" s="184" t="s">
        <v>250</v>
      </c>
      <c r="M6" s="184" t="s">
        <v>257</v>
      </c>
      <c r="N6" s="188"/>
    </row>
    <row r="7" spans="2:49">
      <c r="B7" s="1"/>
      <c r="E7" s="185"/>
      <c r="F7" s="185"/>
      <c r="G7" s="185"/>
      <c r="H7" s="185"/>
      <c r="I7" s="185"/>
      <c r="J7" s="185" t="s">
        <v>43</v>
      </c>
      <c r="K7" s="185" t="s">
        <v>43</v>
      </c>
      <c r="L7" s="185" t="s">
        <v>43</v>
      </c>
      <c r="M7" s="185" t="s">
        <v>43</v>
      </c>
      <c r="N7" s="188"/>
    </row>
    <row r="8" spans="2:49" ht="15" customHeight="1">
      <c r="C8" s="186" t="s">
        <v>21</v>
      </c>
      <c r="D8" s="94" t="s">
        <v>11</v>
      </c>
      <c r="E8" s="88">
        <v>6237</v>
      </c>
      <c r="F8" s="88">
        <v>2541</v>
      </c>
      <c r="G8" s="88">
        <v>2225</v>
      </c>
      <c r="H8" s="88">
        <v>4406</v>
      </c>
      <c r="I8" s="88">
        <v>6487</v>
      </c>
      <c r="J8" s="88">
        <v>4681</v>
      </c>
      <c r="K8" s="88">
        <v>2696</v>
      </c>
      <c r="L8" s="88">
        <v>2027</v>
      </c>
      <c r="M8" s="88">
        <v>968</v>
      </c>
      <c r="N8" s="150"/>
      <c r="O8" s="37"/>
    </row>
    <row r="9" spans="2:49">
      <c r="C9" s="186"/>
      <c r="D9" s="94" t="s">
        <v>12</v>
      </c>
      <c r="E9" s="89">
        <v>54</v>
      </c>
      <c r="F9" s="89">
        <v>13</v>
      </c>
      <c r="G9" s="89">
        <v>34</v>
      </c>
      <c r="H9" s="89">
        <v>754</v>
      </c>
      <c r="I9" s="89">
        <v>578</v>
      </c>
      <c r="J9" s="89">
        <v>893</v>
      </c>
      <c r="K9" s="89">
        <v>132</v>
      </c>
      <c r="L9" s="89">
        <v>1906</v>
      </c>
      <c r="M9" s="89">
        <v>163</v>
      </c>
      <c r="N9" s="150"/>
      <c r="O9" s="37"/>
    </row>
    <row r="10" spans="2:49">
      <c r="C10" s="186"/>
      <c r="D10" s="94" t="s">
        <v>13</v>
      </c>
      <c r="E10" s="89">
        <v>17229</v>
      </c>
      <c r="F10" s="89">
        <v>6879</v>
      </c>
      <c r="G10" s="89">
        <v>5764</v>
      </c>
      <c r="H10" s="89">
        <v>8948</v>
      </c>
      <c r="I10" s="89">
        <v>10155</v>
      </c>
      <c r="J10" s="89">
        <v>7574</v>
      </c>
      <c r="K10" s="89">
        <v>2872</v>
      </c>
      <c r="L10" s="89">
        <v>2393</v>
      </c>
      <c r="M10" s="89">
        <v>2529</v>
      </c>
      <c r="N10" s="150"/>
      <c r="O10" s="37"/>
    </row>
    <row r="11" spans="2:49">
      <c r="C11" s="186"/>
      <c r="D11" s="94" t="s">
        <v>14</v>
      </c>
      <c r="E11" s="89">
        <v>1160</v>
      </c>
      <c r="F11" s="89">
        <v>971</v>
      </c>
      <c r="G11" s="89">
        <v>1071</v>
      </c>
      <c r="H11" s="89">
        <v>1339</v>
      </c>
      <c r="I11" s="89">
        <v>9582</v>
      </c>
      <c r="J11" s="89">
        <v>10593</v>
      </c>
      <c r="K11" s="89">
        <v>2099</v>
      </c>
      <c r="L11" s="89">
        <v>2118</v>
      </c>
      <c r="M11" s="89">
        <v>6398</v>
      </c>
      <c r="N11" s="150"/>
      <c r="O11" s="37"/>
    </row>
    <row r="12" spans="2:49">
      <c r="B12" s="37"/>
      <c r="C12" s="186"/>
      <c r="D12" s="94" t="s">
        <v>59</v>
      </c>
      <c r="E12" s="90">
        <v>15088</v>
      </c>
      <c r="F12" s="90">
        <v>4942</v>
      </c>
      <c r="G12" s="90">
        <v>11708</v>
      </c>
      <c r="H12" s="90">
        <v>30300</v>
      </c>
      <c r="I12" s="90">
        <v>52857</v>
      </c>
      <c r="J12" s="90">
        <v>22665</v>
      </c>
      <c r="K12" s="90">
        <v>4104</v>
      </c>
      <c r="L12" s="90">
        <v>13473</v>
      </c>
      <c r="M12" s="90">
        <v>5052</v>
      </c>
      <c r="N12" s="150"/>
      <c r="O12" s="37"/>
    </row>
    <row r="13" spans="2:49" ht="15" customHeight="1">
      <c r="C13" s="186" t="s">
        <v>20</v>
      </c>
      <c r="D13" s="94" t="s">
        <v>11</v>
      </c>
      <c r="E13" s="105">
        <v>124</v>
      </c>
      <c r="F13" s="105">
        <v>480</v>
      </c>
      <c r="G13" s="105">
        <v>292</v>
      </c>
      <c r="H13" s="105">
        <v>378</v>
      </c>
      <c r="I13" s="105">
        <v>328</v>
      </c>
      <c r="J13" s="105">
        <v>323</v>
      </c>
      <c r="K13" s="105">
        <v>98</v>
      </c>
      <c r="L13" s="105">
        <v>79</v>
      </c>
      <c r="M13" s="105">
        <v>89</v>
      </c>
      <c r="N13" s="150"/>
    </row>
    <row r="14" spans="2:49">
      <c r="C14" s="186"/>
      <c r="D14" s="94" t="s">
        <v>12</v>
      </c>
      <c r="E14" s="104">
        <v>0</v>
      </c>
      <c r="F14" s="104">
        <v>0</v>
      </c>
      <c r="G14" s="105">
        <v>0</v>
      </c>
      <c r="H14" s="105">
        <v>2</v>
      </c>
      <c r="I14" s="105">
        <v>4</v>
      </c>
      <c r="J14" s="105">
        <v>0</v>
      </c>
      <c r="K14" s="105">
        <v>0</v>
      </c>
      <c r="L14" s="105">
        <v>0</v>
      </c>
      <c r="M14" s="104">
        <v>2</v>
      </c>
      <c r="N14" s="150"/>
    </row>
    <row r="15" spans="2:49">
      <c r="C15" s="186"/>
      <c r="D15" s="94" t="s">
        <v>13</v>
      </c>
      <c r="E15" s="104">
        <v>227</v>
      </c>
      <c r="F15" s="104">
        <v>1756</v>
      </c>
      <c r="G15" s="105">
        <v>951</v>
      </c>
      <c r="H15" s="105">
        <v>640</v>
      </c>
      <c r="I15" s="105">
        <v>586</v>
      </c>
      <c r="J15" s="105">
        <v>634</v>
      </c>
      <c r="K15" s="105">
        <v>107</v>
      </c>
      <c r="L15" s="105">
        <v>134</v>
      </c>
      <c r="M15" s="104">
        <v>59</v>
      </c>
      <c r="N15" s="150"/>
    </row>
    <row r="16" spans="2:49">
      <c r="C16" s="186"/>
      <c r="D16" s="94" t="s">
        <v>14</v>
      </c>
      <c r="E16" s="104">
        <v>3</v>
      </c>
      <c r="F16" s="104">
        <v>38</v>
      </c>
      <c r="G16" s="105">
        <v>0</v>
      </c>
      <c r="H16" s="105">
        <v>6</v>
      </c>
      <c r="I16" s="105">
        <v>14</v>
      </c>
      <c r="J16" s="105">
        <v>1</v>
      </c>
      <c r="K16" s="105">
        <v>63</v>
      </c>
      <c r="L16" s="105">
        <v>0</v>
      </c>
      <c r="M16" s="104">
        <v>0</v>
      </c>
      <c r="N16" s="150"/>
    </row>
    <row r="17" spans="2:37">
      <c r="C17" s="186"/>
      <c r="D17" s="94" t="s">
        <v>59</v>
      </c>
      <c r="E17" s="114">
        <v>503</v>
      </c>
      <c r="F17" s="114">
        <v>940</v>
      </c>
      <c r="G17" s="114">
        <v>1255</v>
      </c>
      <c r="H17" s="114">
        <v>2243</v>
      </c>
      <c r="I17" s="114">
        <v>717</v>
      </c>
      <c r="J17" s="114">
        <v>604</v>
      </c>
      <c r="K17" s="114">
        <v>21</v>
      </c>
      <c r="L17" s="114">
        <v>159</v>
      </c>
      <c r="M17" s="114">
        <v>105</v>
      </c>
      <c r="N17" s="150"/>
    </row>
    <row r="18" spans="2:37">
      <c r="E18" s="64"/>
      <c r="F18" s="64"/>
      <c r="G18" s="64"/>
      <c r="H18" s="64"/>
      <c r="I18" s="64"/>
      <c r="J18" s="64"/>
      <c r="K18" s="64"/>
      <c r="L18" s="64"/>
      <c r="M18" s="64"/>
      <c r="N18" s="37"/>
      <c r="R18" s="37"/>
      <c r="V18" s="37"/>
      <c r="Y18" s="37"/>
      <c r="Z18" s="37"/>
      <c r="AD18" s="37"/>
      <c r="AE18" s="69"/>
      <c r="AF18" s="69"/>
      <c r="AG18" s="60"/>
      <c r="AH18" s="60"/>
      <c r="AI18" s="60"/>
      <c r="AJ18" s="60"/>
      <c r="AK18" s="60"/>
    </row>
    <row r="19" spans="2:37">
      <c r="E19" s="64"/>
      <c r="F19" s="64"/>
      <c r="G19" s="64"/>
      <c r="H19" s="64"/>
      <c r="I19" s="64"/>
      <c r="J19" s="64"/>
      <c r="K19" s="64"/>
      <c r="L19" s="64"/>
      <c r="M19" s="64"/>
      <c r="N19" s="37"/>
      <c r="R19" s="37"/>
      <c r="V19" s="37"/>
      <c r="Y19" s="37"/>
      <c r="Z19" s="37"/>
      <c r="AD19" s="37"/>
      <c r="AE19" s="69"/>
      <c r="AF19" s="69"/>
      <c r="AG19" s="60"/>
      <c r="AH19" s="60"/>
      <c r="AI19" s="60"/>
      <c r="AJ19" s="60"/>
      <c r="AK19" s="60"/>
    </row>
    <row r="20" spans="2:37">
      <c r="C20" s="9" t="s">
        <v>230</v>
      </c>
      <c r="AE20" s="56"/>
      <c r="AF20" s="56"/>
      <c r="AG20" s="60"/>
      <c r="AH20" s="60"/>
      <c r="AI20" s="60"/>
      <c r="AJ20" s="60"/>
      <c r="AK20" s="60"/>
    </row>
    <row r="21" spans="2:37" s="27" customFormat="1">
      <c r="C21" s="136"/>
      <c r="D21" s="136"/>
      <c r="E21" s="136"/>
      <c r="F21" s="136"/>
      <c r="G21" s="136"/>
      <c r="H21" s="136"/>
      <c r="I21" s="136"/>
      <c r="J21" s="136"/>
      <c r="K21" s="136"/>
      <c r="L21" s="136"/>
      <c r="M21" s="136"/>
      <c r="N21" s="136"/>
      <c r="O21" s="136"/>
      <c r="AG21" s="60"/>
      <c r="AH21" s="60"/>
      <c r="AI21" s="60"/>
      <c r="AJ21" s="60"/>
      <c r="AK21" s="60"/>
    </row>
    <row r="22" spans="2:37" s="27" customFormat="1">
      <c r="E22" s="27">
        <v>2019</v>
      </c>
      <c r="F22" s="27">
        <v>2020</v>
      </c>
      <c r="G22" s="27">
        <v>2021</v>
      </c>
      <c r="H22" s="27">
        <v>2022</v>
      </c>
      <c r="I22" s="27">
        <v>2023</v>
      </c>
      <c r="J22" s="27">
        <v>2024</v>
      </c>
      <c r="K22" s="27">
        <v>2025</v>
      </c>
      <c r="AH22" s="60"/>
      <c r="AI22" s="60"/>
    </row>
    <row r="23" spans="2:37" s="26" customFormat="1">
      <c r="B23" s="27"/>
      <c r="C23" s="27"/>
      <c r="D23" s="27" t="s">
        <v>11</v>
      </c>
      <c r="E23" s="64">
        <f t="shared" ref="E23:F27" si="0">E8</f>
        <v>6237</v>
      </c>
      <c r="F23" s="64">
        <f t="shared" si="0"/>
        <v>2541</v>
      </c>
      <c r="G23" s="64">
        <f t="shared" ref="G23:I23" si="1">G8</f>
        <v>2225</v>
      </c>
      <c r="H23" s="64">
        <f t="shared" si="1"/>
        <v>4406</v>
      </c>
      <c r="I23" s="64">
        <f t="shared" si="1"/>
        <v>6487</v>
      </c>
      <c r="J23" s="64">
        <f t="shared" ref="J23" si="2">J8</f>
        <v>4681</v>
      </c>
      <c r="K23" s="64">
        <f>SUM(K8:M8)</f>
        <v>5691</v>
      </c>
      <c r="L23" s="64"/>
      <c r="M23" s="64"/>
      <c r="N23" s="27"/>
    </row>
    <row r="24" spans="2:37" s="26" customFormat="1">
      <c r="B24" s="27"/>
      <c r="C24" s="27"/>
      <c r="D24" s="27" t="s">
        <v>12</v>
      </c>
      <c r="E24" s="64">
        <f t="shared" si="0"/>
        <v>54</v>
      </c>
      <c r="F24" s="64">
        <f t="shared" si="0"/>
        <v>13</v>
      </c>
      <c r="G24" s="64">
        <f t="shared" ref="G24:I24" si="3">G9</f>
        <v>34</v>
      </c>
      <c r="H24" s="64">
        <f t="shared" si="3"/>
        <v>754</v>
      </c>
      <c r="I24" s="64">
        <f t="shared" si="3"/>
        <v>578</v>
      </c>
      <c r="J24" s="64">
        <f t="shared" ref="J24" si="4">J9</f>
        <v>893</v>
      </c>
      <c r="K24" s="64">
        <f t="shared" ref="K24:K27" si="5">SUM(K9:M9)</f>
        <v>2201</v>
      </c>
      <c r="L24" s="64"/>
      <c r="M24" s="64"/>
      <c r="N24" s="27"/>
    </row>
    <row r="25" spans="2:37" s="26" customFormat="1">
      <c r="B25" s="27"/>
      <c r="C25" s="27"/>
      <c r="D25" s="27" t="s">
        <v>13</v>
      </c>
      <c r="E25" s="64">
        <f t="shared" si="0"/>
        <v>17229</v>
      </c>
      <c r="F25" s="64">
        <f t="shared" si="0"/>
        <v>6879</v>
      </c>
      <c r="G25" s="64">
        <f t="shared" ref="G25:I25" si="6">G10</f>
        <v>5764</v>
      </c>
      <c r="H25" s="64">
        <f t="shared" si="6"/>
        <v>8948</v>
      </c>
      <c r="I25" s="64">
        <f t="shared" si="6"/>
        <v>10155</v>
      </c>
      <c r="J25" s="64">
        <f t="shared" ref="J25" si="7">J10</f>
        <v>7574</v>
      </c>
      <c r="K25" s="64">
        <f t="shared" si="5"/>
        <v>7794</v>
      </c>
      <c r="L25" s="64"/>
      <c r="M25" s="64"/>
      <c r="N25" s="27"/>
    </row>
    <row r="26" spans="2:37" s="26" customFormat="1">
      <c r="B26" s="27"/>
      <c r="C26" s="27"/>
      <c r="D26" s="27" t="s">
        <v>14</v>
      </c>
      <c r="E26" s="64">
        <f t="shared" si="0"/>
        <v>1160</v>
      </c>
      <c r="F26" s="64">
        <f t="shared" si="0"/>
        <v>971</v>
      </c>
      <c r="G26" s="64">
        <f t="shared" ref="G26:I26" si="8">G11</f>
        <v>1071</v>
      </c>
      <c r="H26" s="64">
        <f t="shared" si="8"/>
        <v>1339</v>
      </c>
      <c r="I26" s="64">
        <f t="shared" si="8"/>
        <v>9582</v>
      </c>
      <c r="J26" s="64">
        <f t="shared" ref="J26" si="9">J11</f>
        <v>10593</v>
      </c>
      <c r="K26" s="64">
        <f t="shared" si="5"/>
        <v>10615</v>
      </c>
      <c r="L26" s="64"/>
      <c r="M26" s="64"/>
      <c r="N26" s="27"/>
    </row>
    <row r="27" spans="2:37" s="26" customFormat="1">
      <c r="B27" s="27"/>
      <c r="C27" s="27"/>
      <c r="D27" s="27" t="s">
        <v>59</v>
      </c>
      <c r="E27" s="64">
        <f t="shared" si="0"/>
        <v>15088</v>
      </c>
      <c r="F27" s="64">
        <f t="shared" si="0"/>
        <v>4942</v>
      </c>
      <c r="G27" s="64">
        <f t="shared" ref="G27:I27" si="10">G12</f>
        <v>11708</v>
      </c>
      <c r="H27" s="64">
        <f t="shared" si="10"/>
        <v>30300</v>
      </c>
      <c r="I27" s="64">
        <f t="shared" si="10"/>
        <v>52857</v>
      </c>
      <c r="J27" s="64">
        <f t="shared" ref="J27" si="11">J12</f>
        <v>22665</v>
      </c>
      <c r="K27" s="64">
        <f t="shared" si="5"/>
        <v>22629</v>
      </c>
      <c r="L27" s="64"/>
      <c r="M27" s="64"/>
      <c r="N27" s="27"/>
    </row>
    <row r="28" spans="2:37" s="26" customFormat="1">
      <c r="B28" s="27"/>
      <c r="C28" s="136"/>
      <c r="D28" s="136"/>
      <c r="E28" s="136"/>
      <c r="F28" s="136"/>
      <c r="G28" s="136"/>
      <c r="H28" s="136"/>
      <c r="I28" s="136"/>
      <c r="J28" s="136"/>
      <c r="K28" s="136"/>
      <c r="L28" s="136"/>
      <c r="M28" s="136"/>
      <c r="N28" s="136"/>
      <c r="O28" s="136"/>
    </row>
    <row r="29" spans="2:37" s="26" customFormat="1"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Q29" s="38"/>
      <c r="R29" s="38"/>
      <c r="S29" s="38"/>
      <c r="T29" s="38"/>
      <c r="U29" s="38"/>
      <c r="V29" s="38"/>
      <c r="W29" s="41"/>
    </row>
    <row r="30" spans="2:37" s="26" customFormat="1"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Q30" s="38"/>
      <c r="R30" s="38"/>
      <c r="S30" s="38"/>
      <c r="T30" s="38"/>
      <c r="U30" s="38"/>
      <c r="V30" s="38"/>
      <c r="W30" s="41"/>
    </row>
    <row r="31" spans="2:37" s="26" customFormat="1"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Q31" s="38"/>
      <c r="R31" s="38"/>
      <c r="S31" s="38"/>
      <c r="T31" s="38"/>
      <c r="U31" s="38"/>
      <c r="V31" s="38"/>
      <c r="W31" s="41"/>
    </row>
    <row r="32" spans="2:37" s="26" customFormat="1"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Q32" s="38"/>
      <c r="R32" s="38"/>
      <c r="S32" s="38"/>
      <c r="T32" s="38"/>
      <c r="U32" s="38"/>
      <c r="V32" s="38"/>
      <c r="W32" s="41"/>
    </row>
    <row r="33" spans="2:39" s="26" customFormat="1"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Q33" s="38"/>
      <c r="R33" s="38"/>
      <c r="S33" s="38"/>
      <c r="T33" s="38"/>
      <c r="U33" s="38"/>
      <c r="V33" s="38"/>
      <c r="W33" s="41"/>
    </row>
    <row r="34" spans="2:39" s="26" customFormat="1"/>
    <row r="35" spans="2:39" s="26" customFormat="1"/>
    <row r="36" spans="2:39" s="26" customFormat="1"/>
    <row r="37" spans="2:39" s="26" customFormat="1"/>
    <row r="38" spans="2:39" s="26" customFormat="1"/>
    <row r="39" spans="2:39" s="27" customFormat="1"/>
    <row r="40" spans="2:39" s="27" customFormat="1"/>
    <row r="41" spans="2:39" s="27" customFormat="1"/>
    <row r="42" spans="2:39" s="27" customFormat="1"/>
    <row r="43" spans="2:39" s="27" customFormat="1"/>
    <row r="44" spans="2:39">
      <c r="D44" s="37"/>
      <c r="I44" s="37"/>
      <c r="N44" s="37"/>
      <c r="R44" s="37"/>
      <c r="AA44" s="37"/>
      <c r="AE44" s="37"/>
      <c r="AH44" s="37"/>
      <c r="AI44" s="37"/>
      <c r="AM44" s="37"/>
    </row>
    <row r="45" spans="2:39">
      <c r="D45" s="37"/>
      <c r="I45" s="37"/>
      <c r="N45" s="37"/>
      <c r="R45" s="37"/>
      <c r="AA45" s="37"/>
      <c r="AE45" s="37"/>
      <c r="AI45" s="37"/>
      <c r="AM45" s="37"/>
    </row>
    <row r="46" spans="2:39">
      <c r="D46" s="37"/>
      <c r="I46" s="37"/>
      <c r="N46" s="37"/>
      <c r="R46" s="37"/>
      <c r="AA46" s="37"/>
      <c r="AE46" s="37"/>
      <c r="AI46" s="37"/>
      <c r="AM46" s="37"/>
    </row>
  </sheetData>
  <sheetProtection algorithmName="SHA-512" hashValue="rQDTs/ellzrG2vKBED3lIU1aFxjW1QCB0kSu6GC888/7PsC1Z965Po9HND1BQ2YnEs7Fqo2ieS1Zn/n4CXHzQg==" saltValue="Y87eV48coBAT2KIbm1uy/Q==" spinCount="100000" sheet="1" objects="1" scenarios="1" formatCells="0" formatColumns="0" formatRows="0" insertColumns="0" insertRows="0" insertHyperlinks="0" deleteColumns="0" deleteRows="0" sort="0" autoFilter="0" pivotTables="0"/>
  <mergeCells count="12">
    <mergeCell ref="J6:J7"/>
    <mergeCell ref="L6:L7"/>
    <mergeCell ref="M6:M7"/>
    <mergeCell ref="N6:N7"/>
    <mergeCell ref="C8:C12"/>
    <mergeCell ref="K6:K7"/>
    <mergeCell ref="C13:C17"/>
    <mergeCell ref="I6:I7"/>
    <mergeCell ref="H6:H7"/>
    <mergeCell ref="G6:G7"/>
    <mergeCell ref="E6:E7"/>
    <mergeCell ref="F6:F7"/>
  </mergeCells>
  <phoneticPr fontId="58" type="noConversion"/>
  <hyperlinks>
    <hyperlink ref="B2" location="'Spis treści'!A1" tooltip="Powrót do spisu treści" display="Powrót do spisu treści" xr:uid="{00000000-0004-0000-0600-000000000000}"/>
  </hyperlinks>
  <pageMargins left="0.7" right="0.7" top="0.75" bottom="0.75" header="0.3" footer="0.3"/>
  <pageSetup paperSize="9" scale="32" orientation="portrait" r:id="rId1"/>
  <colBreaks count="1" manualBreakCount="1">
    <brk id="24" max="1048575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6BDE6-3455-4C66-B37E-74E0AFC00F19}">
  <dimension ref="A1:AG59"/>
  <sheetViews>
    <sheetView showGridLines="0" zoomScale="80" zoomScaleNormal="80" workbookViewId="0">
      <selection activeCell="Q7" sqref="Q7"/>
    </sheetView>
  </sheetViews>
  <sheetFormatPr defaultColWidth="9.140625" defaultRowHeight="15"/>
  <cols>
    <col min="2" max="2" width="11.28515625" bestFit="1" customWidth="1"/>
    <col min="3" max="8" width="12.7109375" customWidth="1"/>
    <col min="9" max="9" width="13.140625" bestFit="1" customWidth="1"/>
    <col min="10" max="14" width="12.7109375" customWidth="1"/>
    <col min="15" max="16" width="13.28515625" bestFit="1" customWidth="1"/>
    <col min="17" max="17" width="28.5703125" bestFit="1" customWidth="1"/>
    <col min="18" max="20" width="12.7109375" customWidth="1"/>
  </cols>
  <sheetData>
    <row r="1" spans="1:33">
      <c r="D1" s="28">
        <v>447916</v>
      </c>
      <c r="E1" s="28">
        <v>479887</v>
      </c>
      <c r="F1" s="28">
        <v>671789</v>
      </c>
      <c r="G1" s="28">
        <v>554977</v>
      </c>
      <c r="H1" s="28">
        <v>713565</v>
      </c>
      <c r="I1" s="28">
        <v>731356</v>
      </c>
      <c r="J1" s="28">
        <v>672363</v>
      </c>
      <c r="K1" s="28">
        <v>634697</v>
      </c>
      <c r="L1" s="28">
        <v>582507</v>
      </c>
      <c r="M1" s="28">
        <v>624080</v>
      </c>
      <c r="N1" s="28">
        <v>535147</v>
      </c>
      <c r="O1" s="28"/>
      <c r="T1" s="28"/>
    </row>
    <row r="2" spans="1:33">
      <c r="B2" s="7" t="s">
        <v>3</v>
      </c>
      <c r="D2" s="28">
        <v>658637</v>
      </c>
      <c r="E2" s="28">
        <v>604364</v>
      </c>
      <c r="F2" s="28">
        <v>713107</v>
      </c>
      <c r="G2" s="28">
        <v>723949</v>
      </c>
      <c r="H2" s="28">
        <v>815203.23</v>
      </c>
      <c r="I2" s="28">
        <v>820510</v>
      </c>
      <c r="J2" s="28">
        <v>737535</v>
      </c>
      <c r="K2" s="28">
        <v>677634</v>
      </c>
      <c r="L2" s="28">
        <v>679905</v>
      </c>
      <c r="M2" s="28">
        <v>639040</v>
      </c>
      <c r="N2" s="28">
        <v>559103</v>
      </c>
      <c r="O2" s="28">
        <v>1385809</v>
      </c>
      <c r="Q2" s="23"/>
      <c r="R2" s="28" t="s">
        <v>138</v>
      </c>
      <c r="S2" s="28"/>
      <c r="T2" s="28"/>
    </row>
    <row r="3" spans="1:33">
      <c r="D3" s="28">
        <v>658024</v>
      </c>
      <c r="E3" s="28">
        <v>624416</v>
      </c>
      <c r="F3" s="28">
        <v>707323</v>
      </c>
      <c r="G3" s="28">
        <v>597294</v>
      </c>
      <c r="H3" s="28">
        <v>790250</v>
      </c>
      <c r="I3" s="28">
        <v>747218</v>
      </c>
      <c r="J3" s="28">
        <v>754610</v>
      </c>
      <c r="K3" s="28">
        <v>661267</v>
      </c>
      <c r="L3" s="28">
        <v>729255</v>
      </c>
      <c r="M3" s="28">
        <v>650967</v>
      </c>
      <c r="N3" s="28"/>
      <c r="O3" s="28">
        <v>426707</v>
      </c>
      <c r="P3" s="28"/>
      <c r="Q3" s="23"/>
      <c r="R3" s="28">
        <v>1</v>
      </c>
      <c r="S3" s="28">
        <v>2</v>
      </c>
      <c r="T3" s="28">
        <v>3</v>
      </c>
      <c r="V3" s="106"/>
      <c r="W3" s="106"/>
      <c r="X3" s="106"/>
    </row>
    <row r="4" spans="1:33">
      <c r="B4" s="107" t="s">
        <v>217</v>
      </c>
      <c r="C4" s="107"/>
      <c r="T4" s="60"/>
      <c r="U4" s="60"/>
    </row>
    <row r="5" spans="1:33" ht="15.75" thickBot="1">
      <c r="C5" s="107"/>
      <c r="T5" s="60"/>
      <c r="U5" s="60"/>
      <c r="W5" s="23"/>
      <c r="X5" s="23"/>
      <c r="Y5" s="23"/>
      <c r="Z5" s="23"/>
      <c r="AA5" s="23"/>
      <c r="AB5" s="23"/>
    </row>
    <row r="6" spans="1:33">
      <c r="C6" s="199" t="s">
        <v>22</v>
      </c>
      <c r="D6" s="201" t="s">
        <v>23</v>
      </c>
      <c r="E6" s="201" t="s">
        <v>24</v>
      </c>
      <c r="F6" s="201" t="s">
        <v>25</v>
      </c>
      <c r="G6" s="201" t="s">
        <v>26</v>
      </c>
      <c r="H6" s="201" t="s">
        <v>27</v>
      </c>
      <c r="I6" s="201" t="s">
        <v>28</v>
      </c>
      <c r="J6" s="201" t="s">
        <v>29</v>
      </c>
      <c r="K6" s="201" t="s">
        <v>30</v>
      </c>
      <c r="L6" s="201" t="s">
        <v>31</v>
      </c>
      <c r="M6" s="201" t="s">
        <v>32</v>
      </c>
      <c r="N6" s="197" t="s">
        <v>33</v>
      </c>
      <c r="T6" s="144"/>
      <c r="U6" s="144"/>
    </row>
    <row r="7" spans="1:33">
      <c r="C7" s="200"/>
      <c r="D7" s="202"/>
      <c r="E7" s="202"/>
      <c r="F7" s="202"/>
      <c r="G7" s="202"/>
      <c r="H7" s="202"/>
      <c r="I7" s="202"/>
      <c r="J7" s="202"/>
      <c r="K7" s="202"/>
      <c r="L7" s="202"/>
      <c r="M7" s="202"/>
      <c r="N7" s="198"/>
      <c r="AB7" s="60"/>
      <c r="AC7" s="60"/>
      <c r="AD7" s="60"/>
      <c r="AE7" s="60"/>
      <c r="AF7" s="60"/>
      <c r="AG7" s="60"/>
    </row>
    <row r="8" spans="1:33">
      <c r="B8" s="163">
        <v>2019</v>
      </c>
      <c r="C8" s="166">
        <v>230211</v>
      </c>
      <c r="D8" s="167">
        <v>208030</v>
      </c>
      <c r="E8" s="166">
        <v>226741</v>
      </c>
      <c r="F8" s="167">
        <v>200239</v>
      </c>
      <c r="G8" s="166">
        <v>276987</v>
      </c>
      <c r="H8" s="167">
        <v>256305</v>
      </c>
      <c r="I8" s="166">
        <v>304939</v>
      </c>
      <c r="J8" s="167">
        <v>255377</v>
      </c>
      <c r="K8" s="166">
        <v>242688</v>
      </c>
      <c r="L8" s="167">
        <v>195261</v>
      </c>
      <c r="M8" s="166">
        <v>174202</v>
      </c>
      <c r="N8" s="168">
        <v>160635</v>
      </c>
      <c r="O8" s="65"/>
      <c r="P8" s="182"/>
      <c r="Q8" s="65"/>
    </row>
    <row r="9" spans="1:33">
      <c r="B9" s="164">
        <v>2020</v>
      </c>
      <c r="C9" s="108">
        <v>251926</v>
      </c>
      <c r="D9" s="109">
        <v>188178</v>
      </c>
      <c r="E9" s="108">
        <v>51361</v>
      </c>
      <c r="F9" s="109">
        <v>9956</v>
      </c>
      <c r="G9" s="108">
        <v>34400</v>
      </c>
      <c r="H9" s="109">
        <v>97418</v>
      </c>
      <c r="I9" s="108">
        <v>147162</v>
      </c>
      <c r="J9" s="109">
        <v>110631</v>
      </c>
      <c r="K9" s="108">
        <v>87947</v>
      </c>
      <c r="L9" s="109">
        <v>36346</v>
      </c>
      <c r="M9" s="108">
        <v>23212</v>
      </c>
      <c r="N9" s="169">
        <v>35834</v>
      </c>
      <c r="O9" s="65"/>
      <c r="P9" s="65"/>
      <c r="Q9" s="65"/>
    </row>
    <row r="10" spans="1:33">
      <c r="B10" s="164">
        <v>2021</v>
      </c>
      <c r="C10" s="108">
        <v>50244</v>
      </c>
      <c r="D10" s="109">
        <v>71497</v>
      </c>
      <c r="E10" s="108">
        <v>78815</v>
      </c>
      <c r="F10" s="109">
        <v>85636</v>
      </c>
      <c r="G10" s="108">
        <v>175204</v>
      </c>
      <c r="H10" s="109">
        <v>241390</v>
      </c>
      <c r="I10" s="108">
        <v>269135</v>
      </c>
      <c r="J10" s="109">
        <v>276021</v>
      </c>
      <c r="K10" s="108">
        <v>173592</v>
      </c>
      <c r="L10" s="109">
        <v>124714</v>
      </c>
      <c r="M10" s="108">
        <v>96415</v>
      </c>
      <c r="N10" s="169">
        <v>81209</v>
      </c>
      <c r="O10" s="65"/>
      <c r="P10" s="65"/>
      <c r="Q10" s="65"/>
    </row>
    <row r="11" spans="1:33">
      <c r="B11" s="164">
        <v>2022</v>
      </c>
      <c r="C11" s="108">
        <v>155431</v>
      </c>
      <c r="D11" s="109">
        <v>162946</v>
      </c>
      <c r="E11" s="108">
        <v>133894</v>
      </c>
      <c r="F11" s="109">
        <v>177237</v>
      </c>
      <c r="G11" s="108">
        <v>266956</v>
      </c>
      <c r="H11" s="109">
        <v>270578</v>
      </c>
      <c r="I11" s="108">
        <v>262940</v>
      </c>
      <c r="J11" s="109">
        <v>253480</v>
      </c>
      <c r="K11" s="108">
        <v>197647</v>
      </c>
      <c r="L11" s="109">
        <v>142210</v>
      </c>
      <c r="M11" s="108">
        <v>130709</v>
      </c>
      <c r="N11" s="169">
        <v>125822</v>
      </c>
      <c r="O11" s="65"/>
      <c r="P11" s="65"/>
      <c r="Q11" s="65"/>
      <c r="T11" s="144"/>
      <c r="U11" s="144"/>
    </row>
    <row r="12" spans="1:33">
      <c r="B12" s="164">
        <v>2023</v>
      </c>
      <c r="C12" s="108">
        <v>261205</v>
      </c>
      <c r="D12" s="109">
        <v>218142</v>
      </c>
      <c r="E12" s="108">
        <v>268045</v>
      </c>
      <c r="F12" s="109">
        <v>210098</v>
      </c>
      <c r="G12" s="108">
        <v>243006</v>
      </c>
      <c r="H12" s="109">
        <v>269680</v>
      </c>
      <c r="I12" s="108">
        <v>285613</v>
      </c>
      <c r="J12" s="109">
        <v>268758</v>
      </c>
      <c r="K12" s="108">
        <v>228925</v>
      </c>
      <c r="L12" s="109">
        <v>168577</v>
      </c>
      <c r="M12" s="108">
        <v>165430</v>
      </c>
      <c r="N12" s="169">
        <v>153561</v>
      </c>
      <c r="O12" s="65"/>
      <c r="P12" s="65"/>
      <c r="Q12" s="65"/>
      <c r="T12" s="144"/>
      <c r="U12" s="144"/>
    </row>
    <row r="13" spans="1:33">
      <c r="B13" s="164">
        <v>2024</v>
      </c>
      <c r="C13" s="108">
        <v>309528</v>
      </c>
      <c r="D13" s="109">
        <v>282725</v>
      </c>
      <c r="E13" s="108">
        <v>253894</v>
      </c>
      <c r="F13" s="109">
        <v>253006</v>
      </c>
      <c r="G13" s="108">
        <v>262524</v>
      </c>
      <c r="H13" s="109">
        <v>300220</v>
      </c>
      <c r="I13" s="108">
        <v>333190</v>
      </c>
      <c r="J13" s="109">
        <v>294026</v>
      </c>
      <c r="K13" s="108">
        <v>263174</v>
      </c>
      <c r="L13" s="109">
        <v>225675</v>
      </c>
      <c r="M13" s="108">
        <v>200736</v>
      </c>
      <c r="N13" s="169">
        <v>190442</v>
      </c>
      <c r="O13" s="65"/>
      <c r="P13" s="65"/>
      <c r="Q13" s="65"/>
      <c r="T13" s="144"/>
      <c r="U13" s="144"/>
    </row>
    <row r="14" spans="1:33">
      <c r="B14" s="165">
        <v>2025</v>
      </c>
      <c r="C14" s="170">
        <v>347709</v>
      </c>
      <c r="D14" s="171">
        <v>275992</v>
      </c>
      <c r="E14" s="170">
        <v>297764</v>
      </c>
      <c r="F14" s="171">
        <v>261845</v>
      </c>
      <c r="G14" s="170">
        <v>300313</v>
      </c>
      <c r="H14" s="171">
        <v>335896</v>
      </c>
      <c r="I14" s="170">
        <v>391647</v>
      </c>
      <c r="J14" s="171">
        <v>337680</v>
      </c>
      <c r="K14" s="170">
        <v>293271</v>
      </c>
      <c r="L14" s="171"/>
      <c r="M14" s="170"/>
      <c r="N14" s="172"/>
      <c r="O14" s="65"/>
      <c r="P14" s="65"/>
      <c r="Q14" s="178"/>
      <c r="T14" s="144"/>
      <c r="U14" s="144"/>
    </row>
    <row r="15" spans="1:33">
      <c r="C15" s="65"/>
      <c r="F15" s="65"/>
      <c r="H15" s="65"/>
      <c r="I15" s="65"/>
      <c r="P15" s="23"/>
      <c r="T15" s="144"/>
      <c r="U15" s="144"/>
    </row>
    <row r="16" spans="1:33" s="23" customFormat="1">
      <c r="A16"/>
      <c r="B16"/>
      <c r="C16" s="65"/>
      <c r="D16"/>
      <c r="E16"/>
      <c r="F16" s="65"/>
      <c r="G16"/>
      <c r="H16"/>
      <c r="I16" s="65"/>
      <c r="J16"/>
      <c r="K16"/>
      <c r="L16"/>
      <c r="M16"/>
      <c r="N16"/>
      <c r="O16"/>
      <c r="Q16"/>
      <c r="R16"/>
      <c r="S16"/>
      <c r="T16" s="144"/>
      <c r="U16" s="144"/>
      <c r="V16" s="144"/>
      <c r="W16" s="144"/>
      <c r="X16" s="144"/>
      <c r="Y16" s="144"/>
      <c r="Z16" s="144"/>
      <c r="AA16" s="144"/>
    </row>
    <row r="17" spans="1:33" s="23" customFormat="1">
      <c r="A17" s="87"/>
      <c r="B17" s="143" t="s">
        <v>227</v>
      </c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143" t="s">
        <v>225</v>
      </c>
      <c r="Q17"/>
      <c r="R17"/>
      <c r="S17"/>
      <c r="T17" s="144"/>
      <c r="U17" s="144"/>
      <c r="V17"/>
      <c r="W17"/>
      <c r="X17"/>
      <c r="Y17"/>
      <c r="Z17"/>
      <c r="AA17"/>
    </row>
    <row r="18" spans="1:33" s="87" customFormat="1">
      <c r="Q18" s="145"/>
      <c r="R18" s="145"/>
      <c r="S18" s="145"/>
      <c r="T18" s="180"/>
      <c r="U18" s="180"/>
      <c r="V18" s="145"/>
      <c r="W18" s="145"/>
      <c r="X18" s="145"/>
      <c r="Y18" s="145"/>
      <c r="Z18" s="145"/>
      <c r="AA18" s="145"/>
    </row>
    <row r="19" spans="1:33" s="87" customFormat="1">
      <c r="N19" s="145"/>
      <c r="Q19" s="145"/>
      <c r="R19" s="145"/>
      <c r="S19" s="145"/>
      <c r="T19" s="180"/>
      <c r="U19" s="180"/>
      <c r="V19" s="145"/>
      <c r="W19" s="145"/>
      <c r="X19" s="145"/>
      <c r="Y19" s="145"/>
      <c r="Z19" s="145"/>
      <c r="AA19" s="145"/>
    </row>
    <row r="20" spans="1:33" s="87" customFormat="1">
      <c r="N20" s="145"/>
      <c r="Q20" s="145"/>
      <c r="R20" s="145"/>
      <c r="S20" s="145"/>
      <c r="T20" s="180"/>
      <c r="U20" s="180"/>
      <c r="V20" s="180"/>
      <c r="W20" s="180"/>
      <c r="X20" s="180"/>
      <c r="Y20" s="180"/>
      <c r="Z20" s="180"/>
      <c r="AA20" s="180"/>
    </row>
    <row r="21" spans="1:33" s="87" customFormat="1">
      <c r="T21" s="161"/>
      <c r="U21" s="161"/>
      <c r="AA21" s="145"/>
    </row>
    <row r="22" spans="1:33" s="87" customFormat="1">
      <c r="T22" s="161"/>
      <c r="U22" s="161"/>
      <c r="AA22" s="145"/>
      <c r="AB22" s="161"/>
      <c r="AC22" s="161"/>
      <c r="AD22" s="161"/>
      <c r="AE22" s="161"/>
      <c r="AF22" s="161"/>
      <c r="AG22" s="161"/>
    </row>
    <row r="23" spans="1:33" s="87" customFormat="1">
      <c r="T23" s="161"/>
      <c r="U23" s="161"/>
      <c r="AA23" s="145"/>
    </row>
    <row r="24" spans="1:33" s="68" customFormat="1">
      <c r="A24" s="87"/>
      <c r="B24" s="87"/>
      <c r="C24" s="87"/>
      <c r="D24" s="87"/>
      <c r="E24" s="87"/>
      <c r="F24" s="87"/>
      <c r="G24" s="87"/>
      <c r="H24" s="87"/>
      <c r="I24" s="87"/>
      <c r="J24" s="87"/>
      <c r="K24" s="87"/>
      <c r="L24" s="87"/>
      <c r="M24" s="162"/>
      <c r="N24" s="87"/>
      <c r="O24" s="87"/>
      <c r="P24" s="87"/>
      <c r="Q24" s="87"/>
      <c r="R24" s="87"/>
      <c r="S24" s="87"/>
      <c r="T24" s="161"/>
      <c r="U24" s="161"/>
      <c r="V24" s="87"/>
      <c r="W24" s="87"/>
      <c r="X24" s="87"/>
      <c r="Y24" s="87"/>
      <c r="Z24" s="87"/>
    </row>
    <row r="25" spans="1:33" s="68" customFormat="1">
      <c r="B25" s="151" t="s">
        <v>22</v>
      </c>
      <c r="C25" s="151" t="s">
        <v>23</v>
      </c>
      <c r="D25" s="151" t="s">
        <v>24</v>
      </c>
      <c r="E25" s="151" t="s">
        <v>25</v>
      </c>
      <c r="F25" s="151" t="s">
        <v>26</v>
      </c>
      <c r="G25" s="151" t="s">
        <v>27</v>
      </c>
      <c r="H25" s="151" t="s">
        <v>28</v>
      </c>
      <c r="I25" s="151" t="s">
        <v>29</v>
      </c>
      <c r="J25" s="151" t="s">
        <v>30</v>
      </c>
      <c r="K25" s="151" t="s">
        <v>31</v>
      </c>
      <c r="L25" s="151" t="s">
        <v>32</v>
      </c>
      <c r="M25" s="152" t="s">
        <v>33</v>
      </c>
      <c r="N25" s="87"/>
      <c r="O25" s="87"/>
      <c r="P25" s="87"/>
      <c r="Q25" s="87"/>
      <c r="R25" s="87"/>
      <c r="S25" s="87"/>
      <c r="T25" s="161"/>
      <c r="U25" s="161"/>
      <c r="V25" s="87"/>
      <c r="W25" s="87"/>
      <c r="X25" s="87"/>
      <c r="Y25" s="87"/>
      <c r="Z25" s="87"/>
    </row>
    <row r="26" spans="1:33" s="68" customFormat="1">
      <c r="A26" s="153">
        <v>2019</v>
      </c>
      <c r="B26" s="154">
        <f t="shared" ref="B26:B32" si="0">C8</f>
        <v>230211</v>
      </c>
      <c r="C26" s="154">
        <f t="shared" ref="C26" si="1">D8</f>
        <v>208030</v>
      </c>
      <c r="D26" s="154">
        <f t="shared" ref="D26" si="2">E8</f>
        <v>226741</v>
      </c>
      <c r="E26" s="154">
        <f t="shared" ref="E26" si="3">F8</f>
        <v>200239</v>
      </c>
      <c r="F26" s="154">
        <f t="shared" ref="F26" si="4">G8</f>
        <v>276987</v>
      </c>
      <c r="G26" s="154">
        <f t="shared" ref="G26" si="5">H8</f>
        <v>256305</v>
      </c>
      <c r="H26" s="154">
        <f t="shared" ref="H26" si="6">I8</f>
        <v>304939</v>
      </c>
      <c r="I26" s="154">
        <f t="shared" ref="I26" si="7">J8</f>
        <v>255377</v>
      </c>
      <c r="J26" s="154">
        <f t="shared" ref="J26" si="8">K8</f>
        <v>242688</v>
      </c>
      <c r="K26" s="154">
        <f t="shared" ref="K26" si="9">L8</f>
        <v>195261</v>
      </c>
      <c r="L26" s="154">
        <f t="shared" ref="L26" si="10">M8</f>
        <v>174202</v>
      </c>
      <c r="M26" s="154">
        <f t="shared" ref="M26" si="11">N8</f>
        <v>160635</v>
      </c>
      <c r="N26" s="173"/>
      <c r="O26" s="87"/>
      <c r="P26" s="87"/>
      <c r="Q26" s="87"/>
      <c r="R26" s="87"/>
      <c r="S26" s="87"/>
      <c r="T26" s="161"/>
      <c r="U26" s="161"/>
      <c r="V26" s="87"/>
      <c r="W26" s="87"/>
      <c r="X26" s="87"/>
      <c r="Y26" s="87"/>
      <c r="Z26" s="87"/>
    </row>
    <row r="27" spans="1:33" s="68" customFormat="1">
      <c r="A27" s="153">
        <v>2020</v>
      </c>
      <c r="B27" s="154">
        <f t="shared" si="0"/>
        <v>251926</v>
      </c>
      <c r="C27" s="154">
        <f t="shared" ref="C27" si="12">D9</f>
        <v>188178</v>
      </c>
      <c r="D27" s="154">
        <f t="shared" ref="D27" si="13">E9</f>
        <v>51361</v>
      </c>
      <c r="E27" s="154">
        <f t="shared" ref="E27" si="14">F9</f>
        <v>9956</v>
      </c>
      <c r="F27" s="154">
        <f t="shared" ref="F27" si="15">G9</f>
        <v>34400</v>
      </c>
      <c r="G27" s="154">
        <f t="shared" ref="G27" si="16">H9</f>
        <v>97418</v>
      </c>
      <c r="H27" s="154">
        <f t="shared" ref="H27" si="17">I9</f>
        <v>147162</v>
      </c>
      <c r="I27" s="154">
        <f t="shared" ref="I27" si="18">J9</f>
        <v>110631</v>
      </c>
      <c r="J27" s="154">
        <f t="shared" ref="J27" si="19">K9</f>
        <v>87947</v>
      </c>
      <c r="K27" s="154">
        <f t="shared" ref="K27" si="20">L9</f>
        <v>36346</v>
      </c>
      <c r="L27" s="154">
        <f t="shared" ref="L27" si="21">M9</f>
        <v>23212</v>
      </c>
      <c r="M27" s="154">
        <f t="shared" ref="M27" si="22">N9</f>
        <v>35834</v>
      </c>
      <c r="N27" s="173"/>
      <c r="O27" s="87"/>
      <c r="P27" s="87"/>
      <c r="Q27" s="87"/>
      <c r="R27" s="87"/>
      <c r="S27" s="87"/>
      <c r="T27" s="161"/>
      <c r="U27" s="161"/>
      <c r="V27" s="87"/>
      <c r="W27" s="87"/>
      <c r="X27" s="87"/>
      <c r="Y27" s="87"/>
      <c r="Z27" s="87"/>
    </row>
    <row r="28" spans="1:33" s="68" customFormat="1">
      <c r="A28" s="153">
        <v>2021</v>
      </c>
      <c r="B28" s="154">
        <f t="shared" si="0"/>
        <v>50244</v>
      </c>
      <c r="C28" s="154">
        <f t="shared" ref="C28:M28" si="23">D10</f>
        <v>71497</v>
      </c>
      <c r="D28" s="154">
        <f t="shared" si="23"/>
        <v>78815</v>
      </c>
      <c r="E28" s="154">
        <f t="shared" si="23"/>
        <v>85636</v>
      </c>
      <c r="F28" s="154">
        <f t="shared" si="23"/>
        <v>175204</v>
      </c>
      <c r="G28" s="154">
        <f t="shared" si="23"/>
        <v>241390</v>
      </c>
      <c r="H28" s="154">
        <f t="shared" si="23"/>
        <v>269135</v>
      </c>
      <c r="I28" s="154">
        <f t="shared" si="23"/>
        <v>276021</v>
      </c>
      <c r="J28" s="154">
        <f t="shared" si="23"/>
        <v>173592</v>
      </c>
      <c r="K28" s="154">
        <f t="shared" si="23"/>
        <v>124714</v>
      </c>
      <c r="L28" s="154">
        <f t="shared" si="23"/>
        <v>96415</v>
      </c>
      <c r="M28" s="154">
        <f t="shared" si="23"/>
        <v>81209</v>
      </c>
      <c r="N28" s="173"/>
      <c r="O28" s="87"/>
      <c r="P28" s="87"/>
      <c r="Q28" s="87"/>
      <c r="R28" s="87"/>
      <c r="S28" s="87"/>
      <c r="T28" s="161"/>
      <c r="U28" s="161"/>
      <c r="V28" s="87"/>
      <c r="W28" s="87"/>
      <c r="X28" s="87"/>
      <c r="Y28" s="87"/>
      <c r="Z28" s="87"/>
    </row>
    <row r="29" spans="1:33" s="68" customFormat="1">
      <c r="A29" s="153">
        <v>2022</v>
      </c>
      <c r="B29" s="154">
        <f t="shared" si="0"/>
        <v>155431</v>
      </c>
      <c r="C29" s="154">
        <f t="shared" ref="C29:M32" si="24">D11</f>
        <v>162946</v>
      </c>
      <c r="D29" s="154">
        <f t="shared" si="24"/>
        <v>133894</v>
      </c>
      <c r="E29" s="154">
        <f t="shared" si="24"/>
        <v>177237</v>
      </c>
      <c r="F29" s="154">
        <f t="shared" si="24"/>
        <v>266956</v>
      </c>
      <c r="G29" s="154">
        <f t="shared" si="24"/>
        <v>270578</v>
      </c>
      <c r="H29" s="154">
        <f t="shared" si="24"/>
        <v>262940</v>
      </c>
      <c r="I29" s="154">
        <f t="shared" si="24"/>
        <v>253480</v>
      </c>
      <c r="J29" s="154">
        <f t="shared" si="24"/>
        <v>197647</v>
      </c>
      <c r="K29" s="154">
        <f t="shared" si="24"/>
        <v>142210</v>
      </c>
      <c r="L29" s="154">
        <f t="shared" si="24"/>
        <v>130709</v>
      </c>
      <c r="M29" s="154">
        <f t="shared" si="24"/>
        <v>125822</v>
      </c>
      <c r="N29" s="173"/>
      <c r="O29" s="87"/>
      <c r="P29" s="87"/>
      <c r="Q29" s="87"/>
      <c r="R29" s="87"/>
      <c r="S29" s="87"/>
      <c r="T29" s="161"/>
      <c r="U29" s="161"/>
      <c r="V29" s="87"/>
      <c r="W29" s="87"/>
      <c r="X29" s="87"/>
      <c r="Y29" s="87"/>
      <c r="Z29" s="87"/>
    </row>
    <row r="30" spans="1:33" s="68" customFormat="1" ht="14.25" customHeight="1">
      <c r="A30" s="153">
        <v>2023</v>
      </c>
      <c r="B30" s="154">
        <f t="shared" si="0"/>
        <v>261205</v>
      </c>
      <c r="C30" s="154">
        <f t="shared" si="24"/>
        <v>218142</v>
      </c>
      <c r="D30" s="154">
        <f t="shared" si="24"/>
        <v>268045</v>
      </c>
      <c r="E30" s="154">
        <f t="shared" si="24"/>
        <v>210098</v>
      </c>
      <c r="F30" s="154">
        <f t="shared" si="24"/>
        <v>243006</v>
      </c>
      <c r="G30" s="154">
        <f t="shared" si="24"/>
        <v>269680</v>
      </c>
      <c r="H30" s="154">
        <f t="shared" si="24"/>
        <v>285613</v>
      </c>
      <c r="I30" s="154">
        <f t="shared" si="24"/>
        <v>268758</v>
      </c>
      <c r="J30" s="154">
        <f t="shared" si="24"/>
        <v>228925</v>
      </c>
      <c r="K30" s="154">
        <f t="shared" si="24"/>
        <v>168577</v>
      </c>
      <c r="L30" s="154">
        <f t="shared" si="24"/>
        <v>165430</v>
      </c>
      <c r="M30" s="154">
        <f t="shared" si="24"/>
        <v>153561</v>
      </c>
      <c r="N30" s="174"/>
      <c r="O30" s="87"/>
      <c r="P30" s="87"/>
      <c r="Q30" s="87"/>
      <c r="R30" s="87"/>
      <c r="S30" s="87"/>
      <c r="T30" s="161"/>
      <c r="U30" s="161"/>
      <c r="V30" s="87"/>
      <c r="W30" s="87"/>
      <c r="X30" s="87"/>
      <c r="Y30" s="87"/>
      <c r="Z30" s="87"/>
    </row>
    <row r="31" spans="1:33" s="68" customFormat="1" ht="14.25" customHeight="1">
      <c r="A31" s="153">
        <v>2024</v>
      </c>
      <c r="B31" s="154">
        <f t="shared" si="0"/>
        <v>309528</v>
      </c>
      <c r="C31" s="154">
        <f t="shared" si="24"/>
        <v>282725</v>
      </c>
      <c r="D31" s="154">
        <f t="shared" si="24"/>
        <v>253894</v>
      </c>
      <c r="E31" s="154">
        <f t="shared" si="24"/>
        <v>253006</v>
      </c>
      <c r="F31" s="154">
        <f t="shared" si="24"/>
        <v>262524</v>
      </c>
      <c r="G31" s="154">
        <f t="shared" si="24"/>
        <v>300220</v>
      </c>
      <c r="H31" s="154">
        <f t="shared" si="24"/>
        <v>333190</v>
      </c>
      <c r="I31" s="154">
        <f t="shared" si="24"/>
        <v>294026</v>
      </c>
      <c r="J31" s="154">
        <f t="shared" si="24"/>
        <v>263174</v>
      </c>
      <c r="K31" s="154">
        <f t="shared" si="24"/>
        <v>225675</v>
      </c>
      <c r="L31" s="154">
        <f t="shared" si="24"/>
        <v>200736</v>
      </c>
      <c r="M31" s="154">
        <f t="shared" si="24"/>
        <v>190442</v>
      </c>
      <c r="N31" s="174"/>
      <c r="O31" s="87"/>
      <c r="P31" s="87"/>
      <c r="Q31" s="87"/>
      <c r="R31" s="87"/>
      <c r="S31" s="87"/>
      <c r="T31" s="161"/>
      <c r="U31" s="161"/>
      <c r="V31" s="87"/>
      <c r="W31" s="87"/>
      <c r="X31" s="87"/>
      <c r="Y31" s="87"/>
      <c r="Z31" s="87"/>
    </row>
    <row r="32" spans="1:33" s="68" customFormat="1" ht="14.25" customHeight="1">
      <c r="A32" s="153">
        <v>2025</v>
      </c>
      <c r="B32" s="154">
        <f t="shared" si="0"/>
        <v>347709</v>
      </c>
      <c r="C32" s="154">
        <f t="shared" si="24"/>
        <v>275992</v>
      </c>
      <c r="D32" s="154">
        <f t="shared" si="24"/>
        <v>297764</v>
      </c>
      <c r="E32" s="154">
        <f t="shared" si="24"/>
        <v>261845</v>
      </c>
      <c r="F32" s="154">
        <f t="shared" si="24"/>
        <v>300313</v>
      </c>
      <c r="G32" s="154">
        <f t="shared" si="24"/>
        <v>335896</v>
      </c>
      <c r="H32" s="154">
        <f t="shared" si="24"/>
        <v>391647</v>
      </c>
      <c r="I32" s="154">
        <f t="shared" si="24"/>
        <v>337680</v>
      </c>
      <c r="J32" s="154">
        <f t="shared" si="24"/>
        <v>293271</v>
      </c>
      <c r="K32" s="154">
        <f t="shared" si="24"/>
        <v>0</v>
      </c>
      <c r="L32" s="154">
        <f t="shared" si="24"/>
        <v>0</v>
      </c>
      <c r="M32" s="154">
        <f t="shared" si="24"/>
        <v>0</v>
      </c>
      <c r="N32" s="174"/>
      <c r="O32" s="87"/>
      <c r="P32" s="87"/>
      <c r="Q32" s="87"/>
      <c r="R32" s="87"/>
      <c r="S32" s="87"/>
      <c r="T32" s="161"/>
      <c r="U32" s="161"/>
      <c r="V32" s="87"/>
      <c r="W32" s="87"/>
      <c r="X32" s="87"/>
      <c r="Y32" s="87"/>
      <c r="Z32" s="87"/>
    </row>
    <row r="33" spans="1:26" s="68" customFormat="1" ht="14.25" customHeight="1">
      <c r="A33" s="153"/>
      <c r="B33" s="154"/>
      <c r="C33" s="154"/>
      <c r="D33" s="154"/>
      <c r="E33" s="154"/>
      <c r="F33" s="154"/>
      <c r="G33" s="154"/>
      <c r="H33" s="154"/>
      <c r="I33" s="154"/>
      <c r="J33" s="154"/>
      <c r="K33" s="154"/>
      <c r="L33" s="154"/>
      <c r="M33" s="154"/>
      <c r="N33" s="174"/>
      <c r="O33" s="87"/>
      <c r="P33" s="87"/>
      <c r="Q33" s="87"/>
      <c r="R33" s="87"/>
      <c r="S33" s="87"/>
      <c r="T33" s="161"/>
      <c r="U33" s="161"/>
      <c r="V33" s="87"/>
      <c r="W33" s="87"/>
      <c r="X33" s="87"/>
      <c r="Y33" s="87"/>
      <c r="Z33" s="87"/>
    </row>
    <row r="34" spans="1:26" s="68" customFormat="1">
      <c r="A34" s="153">
        <v>2019</v>
      </c>
      <c r="B34" s="68">
        <v>663065</v>
      </c>
      <c r="C34" s="68">
        <v>628069</v>
      </c>
      <c r="D34" s="68">
        <v>711671</v>
      </c>
      <c r="E34" s="68">
        <v>603696</v>
      </c>
      <c r="F34" s="68">
        <v>806561</v>
      </c>
      <c r="G34" s="68">
        <v>762640</v>
      </c>
      <c r="H34" s="68">
        <v>766934</v>
      </c>
      <c r="I34" s="68">
        <v>679210</v>
      </c>
      <c r="J34" s="68">
        <v>750453</v>
      </c>
      <c r="K34" s="68">
        <v>674411</v>
      </c>
      <c r="L34" s="68">
        <v>547474</v>
      </c>
      <c r="M34" s="68">
        <v>476496</v>
      </c>
      <c r="N34" s="174"/>
      <c r="O34" s="87"/>
      <c r="P34" s="87"/>
      <c r="Q34" s="87"/>
      <c r="R34" s="87"/>
      <c r="S34" s="87"/>
      <c r="T34" s="161"/>
      <c r="U34" s="161"/>
      <c r="V34" s="87"/>
      <c r="W34" s="87"/>
      <c r="X34" s="87"/>
      <c r="Y34" s="87"/>
      <c r="Z34" s="87"/>
    </row>
    <row r="35" spans="1:26" s="68" customFormat="1">
      <c r="A35" s="153">
        <v>2020</v>
      </c>
      <c r="B35" s="68">
        <v>686147</v>
      </c>
      <c r="C35" s="68">
        <v>537658</v>
      </c>
      <c r="D35" s="68">
        <v>136355</v>
      </c>
      <c r="E35" s="68">
        <v>22549</v>
      </c>
      <c r="F35" s="68">
        <v>88522</v>
      </c>
      <c r="G35" s="68">
        <v>215583</v>
      </c>
      <c r="H35" s="68">
        <v>351887</v>
      </c>
      <c r="I35" s="68">
        <v>276927</v>
      </c>
      <c r="J35" s="68">
        <v>235677</v>
      </c>
      <c r="K35" s="68">
        <v>96620</v>
      </c>
      <c r="L35" s="68">
        <v>56653</v>
      </c>
      <c r="M35" s="68">
        <v>80531</v>
      </c>
      <c r="N35" s="174"/>
      <c r="O35" s="87"/>
      <c r="P35" s="87"/>
      <c r="Q35" s="87"/>
      <c r="R35" s="87"/>
      <c r="S35" s="87"/>
      <c r="T35" s="161"/>
      <c r="U35" s="161"/>
      <c r="V35" s="87"/>
      <c r="W35" s="87"/>
      <c r="X35" s="87"/>
      <c r="Y35" s="87"/>
      <c r="Z35" s="87"/>
    </row>
    <row r="36" spans="1:26" s="68" customFormat="1">
      <c r="A36" s="153">
        <v>2021</v>
      </c>
      <c r="B36" s="68">
        <v>104446</v>
      </c>
      <c r="C36" s="68">
        <v>146343</v>
      </c>
      <c r="D36" s="68">
        <v>153062</v>
      </c>
      <c r="E36" s="68">
        <v>176289</v>
      </c>
      <c r="F36" s="68">
        <v>411026</v>
      </c>
      <c r="G36" s="68">
        <v>620711</v>
      </c>
      <c r="H36" s="68">
        <v>669625</v>
      </c>
      <c r="I36" s="68">
        <v>711166</v>
      </c>
      <c r="J36" s="68">
        <v>554711</v>
      </c>
      <c r="K36" s="68">
        <v>472528</v>
      </c>
      <c r="L36" s="68">
        <v>308336</v>
      </c>
      <c r="M36" s="68">
        <v>222121</v>
      </c>
      <c r="N36" s="174"/>
      <c r="O36" s="87"/>
      <c r="P36" s="87"/>
      <c r="Q36" s="87"/>
      <c r="R36" s="87"/>
      <c r="S36" s="87"/>
      <c r="T36" s="161"/>
      <c r="U36" s="161"/>
      <c r="V36" s="87"/>
      <c r="W36" s="87"/>
      <c r="X36" s="87"/>
      <c r="Y36" s="87"/>
      <c r="Z36" s="87"/>
    </row>
    <row r="37" spans="1:26" s="68" customFormat="1">
      <c r="A37" s="153">
        <v>2022</v>
      </c>
      <c r="B37" s="68">
        <v>379869</v>
      </c>
      <c r="C37" s="68">
        <v>400465</v>
      </c>
      <c r="D37" s="68">
        <v>377039</v>
      </c>
      <c r="E37" s="68">
        <v>551136</v>
      </c>
      <c r="F37" s="68">
        <v>836800</v>
      </c>
      <c r="G37" s="68">
        <v>817990</v>
      </c>
      <c r="H37" s="68">
        <v>659684</v>
      </c>
      <c r="I37" s="68">
        <v>657430</v>
      </c>
      <c r="J37" s="68">
        <v>622376</v>
      </c>
      <c r="K37" s="68">
        <v>506723</v>
      </c>
      <c r="L37" s="68">
        <v>417490</v>
      </c>
      <c r="M37" s="68">
        <v>357515</v>
      </c>
      <c r="N37" s="173"/>
      <c r="O37" s="173"/>
      <c r="P37" s="87"/>
      <c r="Q37" s="87"/>
      <c r="R37" s="87"/>
      <c r="S37" s="87"/>
      <c r="T37" s="161"/>
      <c r="U37" s="161"/>
      <c r="V37" s="87"/>
      <c r="W37" s="87"/>
      <c r="X37" s="87"/>
      <c r="Y37" s="87"/>
      <c r="Z37" s="87"/>
    </row>
    <row r="38" spans="1:26" s="68" customFormat="1">
      <c r="A38" s="153">
        <v>2023</v>
      </c>
      <c r="B38" s="68">
        <v>683287</v>
      </c>
      <c r="C38" s="68">
        <v>585021</v>
      </c>
      <c r="D38" s="68">
        <v>769910</v>
      </c>
      <c r="E38" s="68">
        <v>619061</v>
      </c>
      <c r="F38" s="68">
        <v>781796</v>
      </c>
      <c r="G38" s="68">
        <v>822576</v>
      </c>
      <c r="H38" s="68">
        <v>740345</v>
      </c>
      <c r="I38" s="68">
        <v>712184</v>
      </c>
      <c r="J38" s="68">
        <v>698269</v>
      </c>
      <c r="K38" s="68">
        <v>562221</v>
      </c>
      <c r="L38" s="68">
        <v>503617</v>
      </c>
      <c r="M38" s="68">
        <v>439815</v>
      </c>
      <c r="N38" s="87"/>
      <c r="O38" s="87"/>
      <c r="P38" s="87"/>
      <c r="Q38" s="87"/>
      <c r="R38" s="87"/>
      <c r="S38" s="87"/>
      <c r="T38" s="161"/>
      <c r="U38" s="161"/>
      <c r="V38" s="87"/>
      <c r="W38" s="87"/>
      <c r="X38" s="87"/>
      <c r="Y38" s="87"/>
      <c r="Z38" s="87"/>
    </row>
    <row r="39" spans="1:26" s="68" customFormat="1">
      <c r="A39" s="155">
        <v>2024</v>
      </c>
      <c r="B39" s="68">
        <v>823709</v>
      </c>
      <c r="C39" s="68">
        <v>768542</v>
      </c>
      <c r="D39" s="68">
        <v>719207</v>
      </c>
      <c r="E39" s="68">
        <v>731798</v>
      </c>
      <c r="F39" s="68">
        <v>827384</v>
      </c>
      <c r="G39" s="68">
        <v>905316</v>
      </c>
      <c r="H39" s="146">
        <v>869860</v>
      </c>
      <c r="I39" s="146">
        <v>785216</v>
      </c>
      <c r="J39" s="146">
        <v>790320</v>
      </c>
      <c r="K39" s="146">
        <v>745276</v>
      </c>
      <c r="L39" s="146">
        <v>586354</v>
      </c>
      <c r="M39" s="146">
        <v>545072</v>
      </c>
      <c r="N39" s="87"/>
      <c r="O39" s="87"/>
      <c r="P39" s="87"/>
      <c r="Q39" s="87"/>
      <c r="R39" s="87"/>
      <c r="S39" s="87"/>
      <c r="T39" s="87"/>
      <c r="U39" s="87"/>
      <c r="V39" s="87"/>
      <c r="W39" s="87"/>
      <c r="X39" s="87"/>
      <c r="Y39" s="87"/>
      <c r="Z39" s="87"/>
    </row>
    <row r="40" spans="1:26" s="68" customFormat="1">
      <c r="A40" s="155">
        <v>2025</v>
      </c>
      <c r="B40" s="68">
        <v>908064</v>
      </c>
      <c r="C40" s="68">
        <v>749200</v>
      </c>
      <c r="D40" s="68">
        <v>831632</v>
      </c>
      <c r="E40" s="68">
        <v>753325</v>
      </c>
      <c r="F40" s="68">
        <v>936162</v>
      </c>
      <c r="G40" s="68">
        <v>1003256</v>
      </c>
      <c r="H40" s="146">
        <v>1037785</v>
      </c>
      <c r="I40" s="146">
        <v>894103</v>
      </c>
      <c r="J40" s="146">
        <v>856132</v>
      </c>
      <c r="K40" s="146"/>
      <c r="L40" s="146"/>
      <c r="M40" s="146"/>
      <c r="N40" s="87"/>
      <c r="O40" s="87"/>
      <c r="P40" s="87"/>
      <c r="Q40" s="87"/>
      <c r="R40" s="87"/>
      <c r="S40" s="87"/>
      <c r="T40" s="87"/>
      <c r="U40" s="87"/>
      <c r="V40" s="87"/>
      <c r="W40" s="87"/>
      <c r="X40" s="87"/>
      <c r="Y40" s="87"/>
      <c r="Z40" s="87"/>
    </row>
    <row r="41" spans="1:26" s="68" customFormat="1">
      <c r="A41" s="155"/>
      <c r="H41" s="146"/>
      <c r="I41" s="146"/>
      <c r="J41" s="146"/>
      <c r="K41" s="146"/>
      <c r="L41" s="146"/>
      <c r="M41" s="146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</row>
    <row r="42" spans="1:26" s="68" customFormat="1">
      <c r="A42" s="153"/>
      <c r="B42" s="151" t="s">
        <v>22</v>
      </c>
      <c r="C42" s="151" t="s">
        <v>23</v>
      </c>
      <c r="D42" s="151" t="s">
        <v>24</v>
      </c>
      <c r="E42" s="151" t="s">
        <v>25</v>
      </c>
      <c r="F42" s="151" t="s">
        <v>26</v>
      </c>
      <c r="G42" s="151" t="s">
        <v>27</v>
      </c>
      <c r="H42" s="151" t="s">
        <v>28</v>
      </c>
      <c r="I42" s="151" t="s">
        <v>29</v>
      </c>
      <c r="J42" s="151" t="s">
        <v>30</v>
      </c>
      <c r="K42" s="151" t="s">
        <v>31</v>
      </c>
      <c r="L42" s="151" t="s">
        <v>32</v>
      </c>
      <c r="M42" s="152" t="s">
        <v>33</v>
      </c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</row>
    <row r="43" spans="1:26" s="68" customFormat="1">
      <c r="A43" s="153">
        <v>2019</v>
      </c>
      <c r="B43" s="179">
        <f t="shared" ref="B43:M43" si="25">B34/B26</f>
        <v>2.8802489889709877</v>
      </c>
      <c r="C43" s="179">
        <f t="shared" si="25"/>
        <v>3.0191270489833197</v>
      </c>
      <c r="D43" s="179">
        <f t="shared" si="25"/>
        <v>3.1386956924420373</v>
      </c>
      <c r="E43" s="179">
        <f t="shared" si="25"/>
        <v>3.0148772217200444</v>
      </c>
      <c r="F43" s="179">
        <f t="shared" si="25"/>
        <v>2.9119092231765391</v>
      </c>
      <c r="G43" s="179">
        <f t="shared" si="25"/>
        <v>2.9755174499131893</v>
      </c>
      <c r="H43" s="179">
        <f t="shared" si="25"/>
        <v>2.5150407130606447</v>
      </c>
      <c r="I43" s="179">
        <f t="shared" si="25"/>
        <v>2.6596365373545776</v>
      </c>
      <c r="J43" s="179">
        <f t="shared" si="25"/>
        <v>3.0922542523734178</v>
      </c>
      <c r="K43" s="179">
        <f t="shared" si="25"/>
        <v>3.45389504304495</v>
      </c>
      <c r="L43" s="179">
        <f t="shared" si="25"/>
        <v>3.1427538145371465</v>
      </c>
      <c r="M43" s="179">
        <f t="shared" si="25"/>
        <v>2.966327388178168</v>
      </c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</row>
    <row r="44" spans="1:26" s="68" customFormat="1">
      <c r="A44" s="153">
        <v>2020</v>
      </c>
      <c r="B44" s="179">
        <f t="shared" ref="B44:M44" si="26">B35/B27</f>
        <v>2.723605344426538</v>
      </c>
      <c r="C44" s="179">
        <f t="shared" si="26"/>
        <v>2.8571777784863266</v>
      </c>
      <c r="D44" s="179">
        <f t="shared" si="26"/>
        <v>2.6548353809310568</v>
      </c>
      <c r="E44" s="179">
        <f t="shared" si="26"/>
        <v>2.2648654077942947</v>
      </c>
      <c r="F44" s="179">
        <f t="shared" si="26"/>
        <v>2.573313953488372</v>
      </c>
      <c r="G44" s="179">
        <f t="shared" si="26"/>
        <v>2.2129688558582603</v>
      </c>
      <c r="H44" s="179">
        <f t="shared" si="26"/>
        <v>2.3911539663771899</v>
      </c>
      <c r="I44" s="179">
        <f t="shared" si="26"/>
        <v>2.5031591506901321</v>
      </c>
      <c r="J44" s="179">
        <f t="shared" si="26"/>
        <v>2.6797616746449564</v>
      </c>
      <c r="K44" s="179">
        <f t="shared" si="26"/>
        <v>2.6583392945578606</v>
      </c>
      <c r="L44" s="179">
        <f t="shared" si="26"/>
        <v>2.4406772359124589</v>
      </c>
      <c r="M44" s="179">
        <f t="shared" si="26"/>
        <v>2.2473349333035664</v>
      </c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</row>
    <row r="45" spans="1:26" s="68" customFormat="1">
      <c r="A45" s="153">
        <v>2021</v>
      </c>
      <c r="B45" s="179">
        <f t="shared" ref="B45:M45" si="27">B36/B28</f>
        <v>2.0787755751930579</v>
      </c>
      <c r="C45" s="179">
        <f t="shared" si="27"/>
        <v>2.0468411262010995</v>
      </c>
      <c r="D45" s="179">
        <f t="shared" si="27"/>
        <v>1.9420414895641693</v>
      </c>
      <c r="E45" s="179">
        <f t="shared" si="27"/>
        <v>2.0585851744593398</v>
      </c>
      <c r="F45" s="179">
        <f t="shared" si="27"/>
        <v>2.3459852514782766</v>
      </c>
      <c r="G45" s="179">
        <f t="shared" si="27"/>
        <v>2.5714031235759558</v>
      </c>
      <c r="H45" s="179">
        <f t="shared" si="27"/>
        <v>2.4880636111988408</v>
      </c>
      <c r="I45" s="179">
        <f t="shared" si="27"/>
        <v>2.5764923683342933</v>
      </c>
      <c r="J45" s="179">
        <f t="shared" si="27"/>
        <v>3.1954871192220842</v>
      </c>
      <c r="K45" s="179">
        <f t="shared" si="27"/>
        <v>3.7888929871546098</v>
      </c>
      <c r="L45" s="179">
        <f t="shared" si="27"/>
        <v>3.1980086086189909</v>
      </c>
      <c r="M45" s="179">
        <f t="shared" si="27"/>
        <v>2.7351771355391645</v>
      </c>
      <c r="N45" s="87"/>
      <c r="O45" s="87"/>
      <c r="P45" s="87"/>
      <c r="Q45" s="87"/>
      <c r="R45" s="87"/>
      <c r="S45" s="87"/>
      <c r="T45" s="87"/>
      <c r="U45" s="87"/>
      <c r="V45" s="87"/>
      <c r="W45" s="87"/>
      <c r="X45" s="87"/>
      <c r="Y45" s="87"/>
      <c r="Z45" s="87"/>
    </row>
    <row r="46" spans="1:26" s="68" customFormat="1">
      <c r="A46" s="153">
        <v>2022</v>
      </c>
      <c r="B46" s="179">
        <f t="shared" ref="B46:M46" si="28">B37/B29</f>
        <v>2.4439719232328172</v>
      </c>
      <c r="C46" s="179">
        <f t="shared" si="28"/>
        <v>2.457654683146564</v>
      </c>
      <c r="D46" s="179">
        <f t="shared" si="28"/>
        <v>2.8159514242609824</v>
      </c>
      <c r="E46" s="179">
        <f t="shared" si="28"/>
        <v>3.1095990114930854</v>
      </c>
      <c r="F46" s="179">
        <f t="shared" si="28"/>
        <v>3.1345989601282609</v>
      </c>
      <c r="G46" s="179">
        <f t="shared" si="28"/>
        <v>3.023120874572212</v>
      </c>
      <c r="H46" s="179">
        <f t="shared" si="28"/>
        <v>2.5088765497832206</v>
      </c>
      <c r="I46" s="179">
        <f t="shared" si="28"/>
        <v>2.5936168534006629</v>
      </c>
      <c r="J46" s="179">
        <f t="shared" si="28"/>
        <v>3.1489271276568833</v>
      </c>
      <c r="K46" s="179">
        <f t="shared" si="28"/>
        <v>3.5632023064482103</v>
      </c>
      <c r="L46" s="179">
        <f t="shared" si="28"/>
        <v>3.1940417262774559</v>
      </c>
      <c r="M46" s="179">
        <f t="shared" si="28"/>
        <v>2.8414347252467773</v>
      </c>
      <c r="N46" s="87"/>
      <c r="O46" s="87"/>
      <c r="P46" s="87"/>
      <c r="Q46" s="87"/>
      <c r="R46" s="87"/>
      <c r="S46" s="87"/>
      <c r="T46" s="87"/>
      <c r="U46" s="87"/>
      <c r="V46" s="87"/>
      <c r="W46" s="87"/>
      <c r="X46" s="87"/>
      <c r="Y46" s="87"/>
      <c r="Z46" s="87"/>
    </row>
    <row r="47" spans="1:26" s="68" customFormat="1">
      <c r="A47" s="153">
        <v>2023</v>
      </c>
      <c r="B47" s="179">
        <f t="shared" ref="B47:M47" si="29">B38/B30</f>
        <v>2.615903217779139</v>
      </c>
      <c r="C47" s="179">
        <f t="shared" si="29"/>
        <v>2.6818356850125147</v>
      </c>
      <c r="D47" s="179">
        <f t="shared" si="29"/>
        <v>2.87231621556082</v>
      </c>
      <c r="E47" s="179">
        <f t="shared" si="29"/>
        <v>2.9465344743881428</v>
      </c>
      <c r="F47" s="179">
        <f t="shared" si="29"/>
        <v>3.2171880529698855</v>
      </c>
      <c r="G47" s="179">
        <f t="shared" si="29"/>
        <v>3.0501928211213292</v>
      </c>
      <c r="H47" s="179">
        <f t="shared" si="29"/>
        <v>2.5921264088119238</v>
      </c>
      <c r="I47" s="179">
        <f t="shared" si="29"/>
        <v>2.64990809575901</v>
      </c>
      <c r="J47" s="179">
        <f t="shared" si="29"/>
        <v>3.0502085835972479</v>
      </c>
      <c r="K47" s="179">
        <f t="shared" si="29"/>
        <v>3.3350990941824805</v>
      </c>
      <c r="L47" s="179">
        <f t="shared" si="29"/>
        <v>3.0442906365230007</v>
      </c>
      <c r="M47" s="179">
        <f t="shared" si="29"/>
        <v>2.8641061206947076</v>
      </c>
      <c r="N47" s="87"/>
      <c r="O47" s="87"/>
      <c r="P47" s="87"/>
      <c r="Q47" s="87"/>
      <c r="R47" s="87"/>
      <c r="S47" s="87"/>
      <c r="T47" s="87"/>
      <c r="U47" s="87"/>
      <c r="V47" s="87"/>
      <c r="W47" s="87"/>
      <c r="X47" s="87"/>
      <c r="Y47" s="87"/>
      <c r="Z47" s="87"/>
    </row>
    <row r="48" spans="1:26" s="68" customFormat="1">
      <c r="A48" s="153">
        <v>2024</v>
      </c>
      <c r="B48" s="179">
        <f t="shared" ref="B48:M48" si="30">B39/B31</f>
        <v>2.6611776640562406</v>
      </c>
      <c r="C48" s="179">
        <f t="shared" si="30"/>
        <v>2.7183376072154921</v>
      </c>
      <c r="D48" s="179">
        <f t="shared" si="30"/>
        <v>2.8327057748509219</v>
      </c>
      <c r="E48" s="179">
        <f t="shared" si="30"/>
        <v>2.8924136186493601</v>
      </c>
      <c r="F48" s="179">
        <f t="shared" si="30"/>
        <v>3.1516508966799224</v>
      </c>
      <c r="G48" s="179">
        <f t="shared" si="30"/>
        <v>3.0155086270068616</v>
      </c>
      <c r="H48" s="179">
        <f t="shared" si="30"/>
        <v>2.610702602118911</v>
      </c>
      <c r="I48" s="179">
        <f t="shared" si="30"/>
        <v>2.6705665485365242</v>
      </c>
      <c r="J48" s="179">
        <f t="shared" si="30"/>
        <v>3.0030322144284769</v>
      </c>
      <c r="K48" s="179">
        <f t="shared" si="30"/>
        <v>3.3024304863188214</v>
      </c>
      <c r="L48" s="179">
        <f t="shared" si="30"/>
        <v>2.9210206440299697</v>
      </c>
      <c r="M48" s="179">
        <f t="shared" si="30"/>
        <v>2.8621417544449228</v>
      </c>
      <c r="N48" s="87"/>
      <c r="O48" s="87"/>
      <c r="P48" s="87"/>
      <c r="Q48" s="87"/>
      <c r="R48" s="87"/>
      <c r="S48" s="87"/>
      <c r="T48" s="87"/>
      <c r="U48" s="87"/>
      <c r="V48" s="87"/>
      <c r="W48" s="87"/>
      <c r="X48" s="87"/>
      <c r="Y48" s="87"/>
      <c r="Z48" s="87"/>
    </row>
    <row r="49" spans="1:27" s="68" customFormat="1">
      <c r="A49" s="153">
        <v>2025</v>
      </c>
      <c r="B49" s="179">
        <f>B40/B32</f>
        <v>2.6115631174344065</v>
      </c>
      <c r="C49" s="179">
        <f t="shared" ref="C49:J49" si="31">C40/C32</f>
        <v>2.7145714368532423</v>
      </c>
      <c r="D49" s="179">
        <f t="shared" si="31"/>
        <v>2.7929232546580511</v>
      </c>
      <c r="E49" s="179">
        <f t="shared" si="31"/>
        <v>2.8769882946017682</v>
      </c>
      <c r="F49" s="179">
        <f t="shared" si="31"/>
        <v>3.1172876299061314</v>
      </c>
      <c r="G49" s="179">
        <f t="shared" si="31"/>
        <v>2.9868054397789794</v>
      </c>
      <c r="H49" s="179">
        <f t="shared" si="31"/>
        <v>2.6497968834179759</v>
      </c>
      <c r="I49" s="179">
        <f t="shared" si="31"/>
        <v>2.6477819237147595</v>
      </c>
      <c r="J49" s="179">
        <f t="shared" si="31"/>
        <v>2.9192521592656622</v>
      </c>
      <c r="K49" s="179"/>
      <c r="L49" s="179"/>
      <c r="M49" s="179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</row>
    <row r="50" spans="1:27" s="87" customFormat="1"/>
    <row r="51" spans="1:27" s="87" customFormat="1">
      <c r="A51" s="68"/>
      <c r="B51" s="68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</row>
    <row r="52" spans="1:27" s="23" customFormat="1">
      <c r="A52" s="68"/>
      <c r="B52" s="68"/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87"/>
    </row>
    <row r="53" spans="1:27" s="23" customFormat="1">
      <c r="A53" s="68"/>
      <c r="B53" s="68"/>
      <c r="C53" s="68"/>
      <c r="D53" s="68"/>
      <c r="E53" s="68"/>
      <c r="F53" s="68"/>
      <c r="G53" s="68"/>
      <c r="H53" s="68"/>
      <c r="I53" s="68"/>
      <c r="J53" s="68"/>
      <c r="K53" s="68"/>
      <c r="L53" s="68"/>
      <c r="M53" s="68"/>
      <c r="N53" s="87"/>
    </row>
    <row r="54" spans="1:27" s="23" customFormat="1">
      <c r="A54" s="87"/>
      <c r="B54" s="87"/>
      <c r="C54" s="87"/>
      <c r="D54" s="87"/>
      <c r="E54" s="87"/>
      <c r="F54" s="87"/>
      <c r="G54" s="87"/>
      <c r="H54" s="87"/>
      <c r="I54" s="87"/>
      <c r="J54" s="87"/>
      <c r="K54" s="87"/>
      <c r="L54" s="87"/>
      <c r="M54" s="87"/>
      <c r="N54" s="87"/>
    </row>
    <row r="55" spans="1:27" s="23" customFormat="1">
      <c r="AA55"/>
    </row>
    <row r="56" spans="1:27" s="23" customFormat="1">
      <c r="AA56"/>
    </row>
    <row r="57" spans="1:27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</row>
    <row r="58" spans="1:27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</row>
    <row r="59" spans="1:27">
      <c r="B59" s="148"/>
      <c r="C59" s="148"/>
      <c r="D59" s="148"/>
      <c r="E59" s="148"/>
      <c r="F59" s="148"/>
      <c r="G59" s="148"/>
      <c r="H59" s="148"/>
      <c r="I59" s="148"/>
      <c r="J59" s="148"/>
      <c r="K59" s="148"/>
      <c r="L59" s="148"/>
      <c r="M59" s="148"/>
    </row>
  </sheetData>
  <sheetProtection algorithmName="SHA-512" hashValue="KNoyYFqltQgKXtJ0U+Rs3koy/KxJvufWKHA3h6qS4hUh4NFgQwJQbzD/FBFcM4GN9DkOTiaOf04hjWe6BkM21Q==" saltValue="DdXM1KbhAyfUDXnFJbMWJQ==" spinCount="100000" sheet="1" objects="1" scenarios="1" formatCells="0" formatColumns="0" formatRows="0" insertColumns="0" insertRows="0" insertHyperlinks="0" deleteColumns="0" deleteRows="0" sort="0" autoFilter="0" pivotTables="0"/>
  <mergeCells count="12">
    <mergeCell ref="N6:N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</mergeCells>
  <hyperlinks>
    <hyperlink ref="B2" location="'Spis treści'!A1" tooltip="Powrót do spisu treści" display="Powrót do spisu treści" xr:uid="{D7CA8CF5-1F90-4F67-A7C6-9C35A51F1773}"/>
  </hyperlinks>
  <pageMargins left="0.7" right="0.7" top="0.75" bottom="0.75" header="0.3" footer="0.3"/>
  <pageSetup paperSize="9" scale="29" orientation="portrait" r:id="rId1"/>
  <colBreaks count="1" manualBreakCount="1">
    <brk id="25" max="1048575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Q85"/>
  <sheetViews>
    <sheetView showGridLines="0" zoomScale="85" zoomScaleNormal="85" workbookViewId="0"/>
  </sheetViews>
  <sheetFormatPr defaultRowHeight="15"/>
  <cols>
    <col min="2" max="2" width="6.85546875" customWidth="1"/>
    <col min="3" max="3" width="28.85546875" customWidth="1"/>
    <col min="4" max="4" width="26.7109375" customWidth="1"/>
    <col min="5" max="5" width="31.5703125" customWidth="1"/>
  </cols>
  <sheetData>
    <row r="2" spans="2:17">
      <c r="B2" s="7" t="s">
        <v>3</v>
      </c>
    </row>
    <row r="4" spans="2:17">
      <c r="B4" s="18" t="s">
        <v>218</v>
      </c>
    </row>
    <row r="5" spans="2:17">
      <c r="C5" s="18"/>
    </row>
    <row r="6" spans="2:17" ht="15" customHeight="1">
      <c r="B6" s="203" t="s">
        <v>79</v>
      </c>
      <c r="C6" s="205" t="s">
        <v>15</v>
      </c>
      <c r="D6" s="206"/>
      <c r="E6" s="207"/>
      <c r="F6" s="205" t="s">
        <v>16</v>
      </c>
      <c r="G6" s="206"/>
      <c r="H6" s="207"/>
      <c r="I6" s="211" t="s">
        <v>17</v>
      </c>
      <c r="J6" s="212"/>
      <c r="K6" s="213"/>
      <c r="L6" s="205" t="s">
        <v>18</v>
      </c>
      <c r="M6" s="206"/>
      <c r="N6" s="207"/>
      <c r="O6" s="205" t="s">
        <v>19</v>
      </c>
      <c r="P6" s="206"/>
      <c r="Q6" s="275"/>
    </row>
    <row r="7" spans="2:17">
      <c r="B7" s="204"/>
      <c r="C7" s="208"/>
      <c r="D7" s="209"/>
      <c r="E7" s="210"/>
      <c r="F7" s="208"/>
      <c r="G7" s="209"/>
      <c r="H7" s="210"/>
      <c r="I7" s="214"/>
      <c r="J7" s="215"/>
      <c r="K7" s="216"/>
      <c r="L7" s="208"/>
      <c r="M7" s="209"/>
      <c r="N7" s="210"/>
      <c r="O7" s="208"/>
      <c r="P7" s="209"/>
      <c r="Q7" s="276"/>
    </row>
    <row r="8" spans="2:17" ht="15.75" customHeight="1">
      <c r="B8" s="115" t="s">
        <v>80</v>
      </c>
      <c r="C8" s="277" t="s">
        <v>82</v>
      </c>
      <c r="D8" s="218"/>
      <c r="E8" s="219"/>
      <c r="F8" s="265">
        <v>8234</v>
      </c>
      <c r="G8" s="253"/>
      <c r="H8" s="254"/>
      <c r="I8" s="278" t="s">
        <v>40</v>
      </c>
      <c r="J8" s="218"/>
      <c r="K8" s="219"/>
      <c r="L8" s="279" t="s">
        <v>47</v>
      </c>
      <c r="M8" s="225"/>
      <c r="N8" s="226"/>
      <c r="O8" s="278" t="s">
        <v>41</v>
      </c>
      <c r="P8" s="218"/>
      <c r="Q8" s="219"/>
    </row>
    <row r="9" spans="2:17" ht="15" customHeight="1">
      <c r="B9" s="115" t="s">
        <v>81</v>
      </c>
      <c r="C9" s="277" t="s">
        <v>83</v>
      </c>
      <c r="D9" s="218"/>
      <c r="E9" s="219"/>
      <c r="F9" s="265">
        <v>4566</v>
      </c>
      <c r="G9" s="253"/>
      <c r="H9" s="254"/>
      <c r="I9" s="278" t="s">
        <v>42</v>
      </c>
      <c r="J9" s="218"/>
      <c r="K9" s="219"/>
      <c r="L9" s="279" t="s">
        <v>48</v>
      </c>
      <c r="M9" s="225"/>
      <c r="N9" s="226"/>
      <c r="O9" s="278" t="s">
        <v>41</v>
      </c>
      <c r="P9" s="218"/>
      <c r="Q9" s="219"/>
    </row>
    <row r="10" spans="2:17">
      <c r="C10" s="9"/>
    </row>
    <row r="11" spans="2:17" ht="15" customHeight="1">
      <c r="B11" s="9" t="s">
        <v>219</v>
      </c>
    </row>
    <row r="12" spans="2:17">
      <c r="C12" s="9"/>
    </row>
    <row r="13" spans="2:17" ht="15" customHeight="1">
      <c r="B13" s="203" t="s">
        <v>79</v>
      </c>
      <c r="C13" s="205" t="s">
        <v>15</v>
      </c>
      <c r="D13" s="206"/>
      <c r="E13" s="207"/>
      <c r="F13" s="205" t="s">
        <v>16</v>
      </c>
      <c r="G13" s="206"/>
      <c r="H13" s="207"/>
      <c r="I13" s="211" t="s">
        <v>207</v>
      </c>
      <c r="J13" s="212"/>
      <c r="K13" s="213"/>
      <c r="L13" s="205" t="s">
        <v>18</v>
      </c>
      <c r="M13" s="206"/>
      <c r="N13" s="207"/>
      <c r="O13" s="205" t="s">
        <v>19</v>
      </c>
      <c r="P13" s="206"/>
      <c r="Q13" s="275"/>
    </row>
    <row r="14" spans="2:17" ht="15" customHeight="1">
      <c r="B14" s="204"/>
      <c r="C14" s="208"/>
      <c r="D14" s="209"/>
      <c r="E14" s="210"/>
      <c r="F14" s="208"/>
      <c r="G14" s="209"/>
      <c r="H14" s="210"/>
      <c r="I14" s="214"/>
      <c r="J14" s="215"/>
      <c r="K14" s="216"/>
      <c r="L14" s="208"/>
      <c r="M14" s="209"/>
      <c r="N14" s="210"/>
      <c r="O14" s="208"/>
      <c r="P14" s="209"/>
      <c r="Q14" s="276"/>
    </row>
    <row r="15" spans="2:17" ht="15" customHeight="1">
      <c r="B15" s="115" t="s">
        <v>80</v>
      </c>
      <c r="C15" s="277" t="s">
        <v>84</v>
      </c>
      <c r="D15" s="218"/>
      <c r="E15" s="219"/>
      <c r="F15" s="265">
        <v>6934</v>
      </c>
      <c r="G15" s="253"/>
      <c r="H15" s="254"/>
      <c r="I15" s="278" t="s">
        <v>39</v>
      </c>
      <c r="J15" s="218"/>
      <c r="K15" s="219"/>
      <c r="L15" s="279" t="s">
        <v>47</v>
      </c>
      <c r="M15" s="225"/>
      <c r="N15" s="226"/>
      <c r="O15" s="278" t="s">
        <v>36</v>
      </c>
      <c r="P15" s="218"/>
      <c r="Q15" s="219"/>
    </row>
    <row r="16" spans="2:17" ht="15" customHeight="1">
      <c r="B16" s="115" t="s">
        <v>81</v>
      </c>
      <c r="C16" s="277" t="s">
        <v>85</v>
      </c>
      <c r="D16" s="282"/>
      <c r="E16" s="283"/>
      <c r="F16" s="265">
        <v>4281</v>
      </c>
      <c r="G16" s="253"/>
      <c r="H16" s="254"/>
      <c r="I16" s="278" t="s">
        <v>34</v>
      </c>
      <c r="J16" s="218"/>
      <c r="K16" s="219"/>
      <c r="L16" s="279" t="s">
        <v>49</v>
      </c>
      <c r="M16" s="280"/>
      <c r="N16" s="281"/>
      <c r="O16" s="278" t="s">
        <v>37</v>
      </c>
      <c r="P16" s="218"/>
      <c r="Q16" s="219"/>
    </row>
    <row r="17" spans="2:17" ht="15" customHeight="1">
      <c r="B17" s="115" t="s">
        <v>88</v>
      </c>
      <c r="C17" s="277" t="s">
        <v>86</v>
      </c>
      <c r="D17" s="218"/>
      <c r="E17" s="219"/>
      <c r="F17" s="265">
        <v>266</v>
      </c>
      <c r="G17" s="253"/>
      <c r="H17" s="254"/>
      <c r="I17" s="278" t="s">
        <v>35</v>
      </c>
      <c r="J17" s="218"/>
      <c r="K17" s="219"/>
      <c r="L17" s="279" t="s">
        <v>50</v>
      </c>
      <c r="M17" s="225"/>
      <c r="N17" s="226"/>
      <c r="O17" s="278" t="s">
        <v>38</v>
      </c>
      <c r="P17" s="218"/>
      <c r="Q17" s="219"/>
    </row>
    <row r="18" spans="2:17" ht="15" customHeight="1">
      <c r="B18" s="115" t="s">
        <v>89</v>
      </c>
      <c r="C18" s="277" t="s">
        <v>87</v>
      </c>
      <c r="D18" s="218"/>
      <c r="E18" s="219"/>
      <c r="F18" s="265">
        <v>7334</v>
      </c>
      <c r="G18" s="253"/>
      <c r="H18" s="254"/>
      <c r="I18" s="286" t="s">
        <v>66</v>
      </c>
      <c r="J18" s="218"/>
      <c r="K18" s="219"/>
      <c r="L18" s="279" t="s">
        <v>67</v>
      </c>
      <c r="M18" s="225"/>
      <c r="N18" s="226"/>
      <c r="O18" s="287" t="s">
        <v>68</v>
      </c>
      <c r="P18" s="288"/>
      <c r="Q18" s="289"/>
    </row>
    <row r="20" spans="2:17">
      <c r="B20" s="9" t="s">
        <v>220</v>
      </c>
    </row>
    <row r="22" spans="2:17">
      <c r="B22" s="203" t="s">
        <v>79</v>
      </c>
      <c r="C22" s="205" t="s">
        <v>15</v>
      </c>
      <c r="D22" s="206"/>
      <c r="E22" s="207"/>
      <c r="F22" s="205" t="s">
        <v>16</v>
      </c>
      <c r="G22" s="206"/>
      <c r="H22" s="207"/>
      <c r="I22" s="211" t="s">
        <v>17</v>
      </c>
      <c r="J22" s="212"/>
      <c r="K22" s="213"/>
      <c r="L22" s="205" t="s">
        <v>18</v>
      </c>
      <c r="M22" s="206"/>
      <c r="N22" s="207"/>
      <c r="O22" s="205" t="s">
        <v>19</v>
      </c>
      <c r="P22" s="206"/>
      <c r="Q22" s="207"/>
    </row>
    <row r="23" spans="2:17">
      <c r="B23" s="204"/>
      <c r="C23" s="208"/>
      <c r="D23" s="209"/>
      <c r="E23" s="210"/>
      <c r="F23" s="208"/>
      <c r="G23" s="209"/>
      <c r="H23" s="210"/>
      <c r="I23" s="214"/>
      <c r="J23" s="215"/>
      <c r="K23" s="216"/>
      <c r="L23" s="208"/>
      <c r="M23" s="209"/>
      <c r="N23" s="210"/>
      <c r="O23" s="208"/>
      <c r="P23" s="209"/>
      <c r="Q23" s="210"/>
    </row>
    <row r="24" spans="2:17">
      <c r="B24" s="115" t="s">
        <v>80</v>
      </c>
      <c r="C24" s="272" t="s">
        <v>123</v>
      </c>
      <c r="D24" s="218"/>
      <c r="E24" s="219"/>
      <c r="F24" s="252">
        <v>4642</v>
      </c>
      <c r="G24" s="253"/>
      <c r="H24" s="254"/>
      <c r="I24" s="272" t="s">
        <v>124</v>
      </c>
      <c r="J24" s="218"/>
      <c r="K24" s="219"/>
      <c r="L24" s="290" t="s">
        <v>117</v>
      </c>
      <c r="M24" s="225"/>
      <c r="N24" s="226"/>
      <c r="O24" s="291" t="s">
        <v>95</v>
      </c>
      <c r="P24" s="256"/>
      <c r="Q24" s="257"/>
    </row>
    <row r="25" spans="2:17" ht="15" customHeight="1">
      <c r="B25" s="115" t="s">
        <v>81</v>
      </c>
      <c r="C25" s="277" t="s">
        <v>90</v>
      </c>
      <c r="D25" s="218"/>
      <c r="E25" s="219"/>
      <c r="F25" s="265">
        <v>186</v>
      </c>
      <c r="G25" s="253"/>
      <c r="H25" s="254"/>
      <c r="I25" s="277" t="s">
        <v>97</v>
      </c>
      <c r="J25" s="218"/>
      <c r="K25" s="219"/>
      <c r="L25" s="284" t="s">
        <v>93</v>
      </c>
      <c r="M25" s="225"/>
      <c r="N25" s="226"/>
      <c r="O25" s="285" t="s">
        <v>95</v>
      </c>
      <c r="P25" s="269"/>
      <c r="Q25" s="270"/>
    </row>
    <row r="26" spans="2:17">
      <c r="B26" s="115" t="s">
        <v>88</v>
      </c>
      <c r="C26" s="277" t="s">
        <v>91</v>
      </c>
      <c r="D26" s="282"/>
      <c r="E26" s="283"/>
      <c r="F26" s="265">
        <v>3134</v>
      </c>
      <c r="G26" s="253"/>
      <c r="H26" s="254"/>
      <c r="I26" s="277" t="s">
        <v>98</v>
      </c>
      <c r="J26" s="218"/>
      <c r="K26" s="219"/>
      <c r="L26" s="284" t="s">
        <v>48</v>
      </c>
      <c r="M26" s="280"/>
      <c r="N26" s="281"/>
      <c r="O26" s="285" t="s">
        <v>95</v>
      </c>
      <c r="P26" s="269"/>
      <c r="Q26" s="270"/>
    </row>
    <row r="27" spans="2:17" ht="15" customHeight="1">
      <c r="B27" s="116" t="s">
        <v>89</v>
      </c>
      <c r="C27" s="277" t="s">
        <v>92</v>
      </c>
      <c r="D27" s="218"/>
      <c r="E27" s="219"/>
      <c r="F27" s="265">
        <v>4687</v>
      </c>
      <c r="G27" s="253"/>
      <c r="H27" s="254"/>
      <c r="I27" s="277" t="s">
        <v>99</v>
      </c>
      <c r="J27" s="218"/>
      <c r="K27" s="219"/>
      <c r="L27" s="284" t="s">
        <v>94</v>
      </c>
      <c r="M27" s="225"/>
      <c r="N27" s="226"/>
      <c r="O27" s="285" t="s">
        <v>96</v>
      </c>
      <c r="P27" s="269"/>
      <c r="Q27" s="270"/>
    </row>
    <row r="28" spans="2:17">
      <c r="B28" s="115" t="s">
        <v>105</v>
      </c>
      <c r="C28" s="264" t="s">
        <v>101</v>
      </c>
      <c r="D28" s="218"/>
      <c r="E28" s="219"/>
      <c r="F28" s="265">
        <v>5653</v>
      </c>
      <c r="G28" s="253"/>
      <c r="H28" s="254"/>
      <c r="I28" s="264" t="s">
        <v>102</v>
      </c>
      <c r="J28" s="218"/>
      <c r="K28" s="219"/>
      <c r="L28" s="267" t="s">
        <v>47</v>
      </c>
      <c r="M28" s="225"/>
      <c r="N28" s="226"/>
      <c r="O28" s="292" t="s">
        <v>103</v>
      </c>
      <c r="P28" s="269"/>
      <c r="Q28" s="270"/>
    </row>
    <row r="29" spans="2:17">
      <c r="B29" s="116" t="s">
        <v>106</v>
      </c>
      <c r="C29" s="277" t="s">
        <v>109</v>
      </c>
      <c r="D29" s="218"/>
      <c r="E29" s="219"/>
      <c r="F29" s="265">
        <v>1299</v>
      </c>
      <c r="G29" s="253"/>
      <c r="H29" s="254"/>
      <c r="I29" s="266" t="s">
        <v>118</v>
      </c>
      <c r="J29" s="218"/>
      <c r="K29" s="219"/>
      <c r="L29" s="284" t="s">
        <v>50</v>
      </c>
      <c r="M29" s="225"/>
      <c r="N29" s="226"/>
      <c r="O29" s="268" t="s">
        <v>113</v>
      </c>
      <c r="P29" s="269"/>
      <c r="Q29" s="270"/>
    </row>
    <row r="30" spans="2:17">
      <c r="B30" s="115" t="s">
        <v>107</v>
      </c>
      <c r="C30" s="264" t="s">
        <v>110</v>
      </c>
      <c r="D30" s="218"/>
      <c r="E30" s="219"/>
      <c r="F30" s="265">
        <v>4439</v>
      </c>
      <c r="G30" s="253"/>
      <c r="H30" s="254"/>
      <c r="I30" s="266" t="s">
        <v>119</v>
      </c>
      <c r="J30" s="218"/>
      <c r="K30" s="219"/>
      <c r="L30" s="267" t="s">
        <v>117</v>
      </c>
      <c r="M30" s="225"/>
      <c r="N30" s="226"/>
      <c r="O30" s="268" t="s">
        <v>113</v>
      </c>
      <c r="P30" s="269"/>
      <c r="Q30" s="270"/>
    </row>
    <row r="31" spans="2:17">
      <c r="B31" s="116" t="s">
        <v>108</v>
      </c>
      <c r="C31" s="277" t="s">
        <v>111</v>
      </c>
      <c r="D31" s="218"/>
      <c r="E31" s="219"/>
      <c r="F31" s="265">
        <v>22710</v>
      </c>
      <c r="G31" s="253"/>
      <c r="H31" s="254"/>
      <c r="I31" s="266" t="s">
        <v>120</v>
      </c>
      <c r="J31" s="218"/>
      <c r="K31" s="219"/>
      <c r="L31" s="284" t="s">
        <v>116</v>
      </c>
      <c r="M31" s="225"/>
      <c r="N31" s="226"/>
      <c r="O31" s="268" t="s">
        <v>113</v>
      </c>
      <c r="P31" s="269"/>
      <c r="Q31" s="270"/>
    </row>
    <row r="32" spans="2:17">
      <c r="B32" s="116" t="s">
        <v>122</v>
      </c>
      <c r="C32" s="264" t="s">
        <v>112</v>
      </c>
      <c r="D32" s="218"/>
      <c r="E32" s="219"/>
      <c r="F32" s="265">
        <v>617</v>
      </c>
      <c r="G32" s="253"/>
      <c r="H32" s="254"/>
      <c r="I32" s="266" t="s">
        <v>121</v>
      </c>
      <c r="J32" s="218"/>
      <c r="K32" s="219"/>
      <c r="L32" s="267" t="s">
        <v>115</v>
      </c>
      <c r="M32" s="225"/>
      <c r="N32" s="226"/>
      <c r="O32" s="268" t="s">
        <v>114</v>
      </c>
      <c r="P32" s="269"/>
      <c r="Q32" s="270"/>
    </row>
    <row r="33" spans="2:17">
      <c r="B33" s="117" t="s">
        <v>125</v>
      </c>
      <c r="C33" s="264" t="s">
        <v>126</v>
      </c>
      <c r="D33" s="218"/>
      <c r="E33" s="219"/>
      <c r="F33" s="265">
        <v>24547</v>
      </c>
      <c r="G33" s="253"/>
      <c r="H33" s="254"/>
      <c r="I33" s="272" t="s">
        <v>120</v>
      </c>
      <c r="J33" s="218"/>
      <c r="K33" s="219"/>
      <c r="L33" s="267" t="s">
        <v>93</v>
      </c>
      <c r="M33" s="225"/>
      <c r="N33" s="226"/>
      <c r="O33" s="291" t="s">
        <v>127</v>
      </c>
      <c r="P33" s="269"/>
      <c r="Q33" s="270"/>
    </row>
    <row r="34" spans="2:17">
      <c r="B34" s="118" t="s">
        <v>129</v>
      </c>
      <c r="C34" s="271" t="s">
        <v>130</v>
      </c>
      <c r="D34" s="218"/>
      <c r="E34" s="219"/>
      <c r="F34" s="265">
        <v>5783</v>
      </c>
      <c r="G34" s="253"/>
      <c r="H34" s="254"/>
      <c r="I34" s="271" t="s">
        <v>131</v>
      </c>
      <c r="J34" s="218"/>
      <c r="K34" s="219"/>
      <c r="L34" s="273" t="s">
        <v>47</v>
      </c>
      <c r="M34" s="225"/>
      <c r="N34" s="226"/>
      <c r="O34" s="274" t="s">
        <v>132</v>
      </c>
      <c r="P34" s="269"/>
      <c r="Q34" s="270"/>
    </row>
    <row r="36" spans="2:17">
      <c r="B36" s="9" t="s">
        <v>221</v>
      </c>
    </row>
    <row r="38" spans="2:17">
      <c r="B38" s="203" t="s">
        <v>79</v>
      </c>
      <c r="C38" s="205" t="s">
        <v>15</v>
      </c>
      <c r="D38" s="206"/>
      <c r="E38" s="207"/>
      <c r="F38" s="205" t="s">
        <v>16</v>
      </c>
      <c r="G38" s="206"/>
      <c r="H38" s="207"/>
      <c r="I38" s="211" t="s">
        <v>17</v>
      </c>
      <c r="J38" s="212"/>
      <c r="K38" s="213"/>
      <c r="L38" s="205" t="s">
        <v>18</v>
      </c>
      <c r="M38" s="206"/>
      <c r="N38" s="207"/>
      <c r="O38" s="205" t="s">
        <v>19</v>
      </c>
      <c r="P38" s="206"/>
      <c r="Q38" s="207"/>
    </row>
    <row r="39" spans="2:17">
      <c r="B39" s="204"/>
      <c r="C39" s="208"/>
      <c r="D39" s="209"/>
      <c r="E39" s="210"/>
      <c r="F39" s="208"/>
      <c r="G39" s="209"/>
      <c r="H39" s="210"/>
      <c r="I39" s="214"/>
      <c r="J39" s="215"/>
      <c r="K39" s="216"/>
      <c r="L39" s="208"/>
      <c r="M39" s="209"/>
      <c r="N39" s="210"/>
      <c r="O39" s="208"/>
      <c r="P39" s="209"/>
      <c r="Q39" s="210"/>
    </row>
    <row r="40" spans="2:17">
      <c r="B40" s="115" t="s">
        <v>80</v>
      </c>
      <c r="C40" s="260" t="s">
        <v>133</v>
      </c>
      <c r="D40" s="218"/>
      <c r="E40" s="219"/>
      <c r="F40" s="252">
        <v>10570</v>
      </c>
      <c r="G40" s="253"/>
      <c r="H40" s="254"/>
      <c r="I40" s="260" t="s">
        <v>135</v>
      </c>
      <c r="J40" s="218"/>
      <c r="K40" s="219"/>
      <c r="L40" s="261" t="s">
        <v>115</v>
      </c>
      <c r="M40" s="225"/>
      <c r="N40" s="226"/>
      <c r="O40" s="262" t="s">
        <v>134</v>
      </c>
      <c r="P40" s="256"/>
      <c r="Q40" s="257"/>
    </row>
    <row r="41" spans="2:17">
      <c r="B41" s="115" t="s">
        <v>81</v>
      </c>
      <c r="C41" s="258" t="s">
        <v>139</v>
      </c>
      <c r="D41" s="218"/>
      <c r="E41" s="219"/>
      <c r="F41" s="252">
        <v>10089</v>
      </c>
      <c r="G41" s="253"/>
      <c r="H41" s="254"/>
      <c r="I41" s="258" t="s">
        <v>144</v>
      </c>
      <c r="J41" s="218"/>
      <c r="K41" s="219"/>
      <c r="L41" s="261" t="s">
        <v>115</v>
      </c>
      <c r="M41" s="225"/>
      <c r="N41" s="226"/>
      <c r="O41" s="263" t="s">
        <v>140</v>
      </c>
      <c r="P41" s="256"/>
      <c r="Q41" s="257"/>
    </row>
    <row r="42" spans="2:17" ht="15" customHeight="1">
      <c r="B42" s="115" t="s">
        <v>88</v>
      </c>
      <c r="C42" s="258" t="s">
        <v>141</v>
      </c>
      <c r="D42" s="218"/>
      <c r="E42" s="219"/>
      <c r="F42" s="252">
        <v>3707</v>
      </c>
      <c r="G42" s="253"/>
      <c r="H42" s="254"/>
      <c r="I42" s="258" t="s">
        <v>145</v>
      </c>
      <c r="J42" s="218"/>
      <c r="K42" s="219"/>
      <c r="L42" s="259" t="s">
        <v>48</v>
      </c>
      <c r="M42" s="225"/>
      <c r="N42" s="226"/>
      <c r="O42" s="263" t="s">
        <v>140</v>
      </c>
      <c r="P42" s="256"/>
      <c r="Q42" s="257"/>
    </row>
    <row r="43" spans="2:17">
      <c r="B43" s="115" t="s">
        <v>89</v>
      </c>
      <c r="C43" s="258" t="s">
        <v>142</v>
      </c>
      <c r="D43" s="218"/>
      <c r="E43" s="219"/>
      <c r="F43" s="252">
        <v>173</v>
      </c>
      <c r="G43" s="253"/>
      <c r="H43" s="254"/>
      <c r="I43" s="258" t="s">
        <v>120</v>
      </c>
      <c r="J43" s="218"/>
      <c r="K43" s="219"/>
      <c r="L43" s="259" t="s">
        <v>50</v>
      </c>
      <c r="M43" s="225"/>
      <c r="N43" s="226"/>
      <c r="O43" s="263" t="s">
        <v>143</v>
      </c>
      <c r="P43" s="256"/>
      <c r="Q43" s="257"/>
    </row>
    <row r="44" spans="2:17">
      <c r="B44" s="115" t="s">
        <v>105</v>
      </c>
      <c r="C44" s="293" t="s">
        <v>147</v>
      </c>
      <c r="D44" s="218"/>
      <c r="E44" s="219"/>
      <c r="F44" s="252">
        <v>9080</v>
      </c>
      <c r="G44" s="253"/>
      <c r="H44" s="254"/>
      <c r="I44" s="293" t="s">
        <v>149</v>
      </c>
      <c r="J44" s="218"/>
      <c r="K44" s="219"/>
      <c r="L44" s="294" t="s">
        <v>117</v>
      </c>
      <c r="M44" s="225"/>
      <c r="N44" s="226"/>
      <c r="O44" s="295" t="s">
        <v>148</v>
      </c>
      <c r="P44" s="256"/>
      <c r="Q44" s="257"/>
    </row>
    <row r="45" spans="2:17">
      <c r="B45" s="115" t="s">
        <v>106</v>
      </c>
      <c r="C45" s="293" t="s">
        <v>150</v>
      </c>
      <c r="D45" s="218"/>
      <c r="E45" s="219"/>
      <c r="F45" s="252">
        <v>9028</v>
      </c>
      <c r="G45" s="253"/>
      <c r="H45" s="254"/>
      <c r="I45" s="293" t="s">
        <v>153</v>
      </c>
      <c r="J45" s="218"/>
      <c r="K45" s="219"/>
      <c r="L45" s="294" t="s">
        <v>151</v>
      </c>
      <c r="M45" s="225"/>
      <c r="N45" s="226"/>
      <c r="O45" s="295" t="s">
        <v>152</v>
      </c>
      <c r="P45" s="256"/>
      <c r="Q45" s="257"/>
    </row>
    <row r="46" spans="2:17">
      <c r="B46" s="115" t="s">
        <v>107</v>
      </c>
      <c r="C46" s="243" t="s">
        <v>154</v>
      </c>
      <c r="D46" s="218"/>
      <c r="E46" s="219"/>
      <c r="F46" s="252">
        <v>9236</v>
      </c>
      <c r="G46" s="253"/>
      <c r="H46" s="254"/>
      <c r="I46" s="243" t="s">
        <v>156</v>
      </c>
      <c r="J46" s="218"/>
      <c r="K46" s="219"/>
      <c r="L46" s="244" t="s">
        <v>115</v>
      </c>
      <c r="M46" s="225"/>
      <c r="N46" s="226"/>
      <c r="O46" s="255" t="s">
        <v>155</v>
      </c>
      <c r="P46" s="256"/>
      <c r="Q46" s="257"/>
    </row>
    <row r="47" spans="2:17">
      <c r="B47" s="115" t="s">
        <v>108</v>
      </c>
      <c r="C47" s="243" t="s">
        <v>157</v>
      </c>
      <c r="D47" s="218"/>
      <c r="E47" s="219"/>
      <c r="F47" s="252">
        <v>6744</v>
      </c>
      <c r="G47" s="253"/>
      <c r="H47" s="254"/>
      <c r="I47" s="243" t="s">
        <v>158</v>
      </c>
      <c r="J47" s="218"/>
      <c r="K47" s="219"/>
      <c r="L47" s="244" t="s">
        <v>117</v>
      </c>
      <c r="M47" s="225"/>
      <c r="N47" s="226"/>
      <c r="O47" s="255" t="s">
        <v>155</v>
      </c>
      <c r="P47" s="256"/>
      <c r="Q47" s="257"/>
    </row>
    <row r="49" spans="2:17">
      <c r="B49" s="9" t="s">
        <v>222</v>
      </c>
    </row>
    <row r="51" spans="2:17">
      <c r="B51" s="203" t="s">
        <v>79</v>
      </c>
      <c r="C51" s="205" t="s">
        <v>15</v>
      </c>
      <c r="D51" s="206"/>
      <c r="E51" s="207"/>
      <c r="F51" s="205" t="s">
        <v>16</v>
      </c>
      <c r="G51" s="206"/>
      <c r="H51" s="207"/>
      <c r="I51" s="211" t="s">
        <v>17</v>
      </c>
      <c r="J51" s="212"/>
      <c r="K51" s="213"/>
      <c r="L51" s="205" t="s">
        <v>18</v>
      </c>
      <c r="M51" s="206"/>
      <c r="N51" s="207"/>
      <c r="O51" s="205" t="s">
        <v>19</v>
      </c>
      <c r="P51" s="206"/>
      <c r="Q51" s="207"/>
    </row>
    <row r="52" spans="2:17">
      <c r="B52" s="204"/>
      <c r="C52" s="208"/>
      <c r="D52" s="209"/>
      <c r="E52" s="210"/>
      <c r="F52" s="208"/>
      <c r="G52" s="209"/>
      <c r="H52" s="210"/>
      <c r="I52" s="214"/>
      <c r="J52" s="215"/>
      <c r="K52" s="216"/>
      <c r="L52" s="208"/>
      <c r="M52" s="209"/>
      <c r="N52" s="210"/>
      <c r="O52" s="208"/>
      <c r="P52" s="209"/>
      <c r="Q52" s="210"/>
    </row>
    <row r="53" spans="2:17" ht="15" customHeight="1">
      <c r="B53" s="119" t="s">
        <v>80</v>
      </c>
      <c r="C53" s="250" t="s">
        <v>161</v>
      </c>
      <c r="D53" s="218"/>
      <c r="E53" s="219"/>
      <c r="F53" s="220">
        <v>7796</v>
      </c>
      <c r="G53" s="221"/>
      <c r="H53" s="222"/>
      <c r="I53" s="250" t="s">
        <v>163</v>
      </c>
      <c r="J53" s="218"/>
      <c r="K53" s="219"/>
      <c r="L53" s="251" t="s">
        <v>48</v>
      </c>
      <c r="M53" s="225"/>
      <c r="N53" s="226"/>
      <c r="O53" s="242" t="s">
        <v>162</v>
      </c>
      <c r="P53" s="228"/>
      <c r="Q53" s="229"/>
    </row>
    <row r="54" spans="2:17" ht="15" customHeight="1">
      <c r="B54" s="119" t="s">
        <v>81</v>
      </c>
      <c r="C54" s="245" t="s">
        <v>202</v>
      </c>
      <c r="D54" s="218"/>
      <c r="E54" s="219"/>
      <c r="F54" s="220">
        <v>21604</v>
      </c>
      <c r="G54" s="221"/>
      <c r="H54" s="222"/>
      <c r="I54" s="250" t="s">
        <v>144</v>
      </c>
      <c r="J54" s="218"/>
      <c r="K54" s="219"/>
      <c r="L54" s="251" t="s">
        <v>166</v>
      </c>
      <c r="M54" s="225"/>
      <c r="N54" s="226"/>
      <c r="O54" s="242" t="s">
        <v>167</v>
      </c>
      <c r="P54" s="228"/>
      <c r="Q54" s="229"/>
    </row>
    <row r="55" spans="2:17" ht="15" customHeight="1">
      <c r="B55" s="119" t="s">
        <v>88</v>
      </c>
      <c r="C55" s="245" t="s">
        <v>203</v>
      </c>
      <c r="D55" s="218"/>
      <c r="E55" s="219"/>
      <c r="F55" s="220">
        <v>7933</v>
      </c>
      <c r="G55" s="221"/>
      <c r="H55" s="222"/>
      <c r="I55" s="250" t="s">
        <v>171</v>
      </c>
      <c r="J55" s="218"/>
      <c r="K55" s="219"/>
      <c r="L55" s="251" t="s">
        <v>115</v>
      </c>
      <c r="M55" s="225"/>
      <c r="N55" s="226"/>
      <c r="O55" s="242" t="s">
        <v>173</v>
      </c>
      <c r="P55" s="228"/>
      <c r="Q55" s="229"/>
    </row>
    <row r="56" spans="2:17" ht="15" customHeight="1">
      <c r="B56" s="119" t="s">
        <v>89</v>
      </c>
      <c r="C56" s="245" t="s">
        <v>201</v>
      </c>
      <c r="D56" s="218"/>
      <c r="E56" s="219"/>
      <c r="F56" s="220">
        <v>3718</v>
      </c>
      <c r="G56" s="221"/>
      <c r="H56" s="222"/>
      <c r="I56" s="250" t="s">
        <v>172</v>
      </c>
      <c r="J56" s="218"/>
      <c r="K56" s="219"/>
      <c r="L56" s="251" t="s">
        <v>115</v>
      </c>
      <c r="M56" s="225"/>
      <c r="N56" s="226"/>
      <c r="O56" s="242" t="s">
        <v>174</v>
      </c>
      <c r="P56" s="228"/>
      <c r="Q56" s="229"/>
    </row>
    <row r="57" spans="2:17" ht="15" customHeight="1">
      <c r="B57" s="119" t="s">
        <v>105</v>
      </c>
      <c r="C57" s="250" t="s">
        <v>176</v>
      </c>
      <c r="D57" s="218"/>
      <c r="E57" s="219"/>
      <c r="F57" s="220">
        <v>11432</v>
      </c>
      <c r="G57" s="221"/>
      <c r="H57" s="222"/>
      <c r="I57" s="250" t="s">
        <v>177</v>
      </c>
      <c r="J57" s="218"/>
      <c r="K57" s="219"/>
      <c r="L57" s="251" t="s">
        <v>47</v>
      </c>
      <c r="M57" s="225"/>
      <c r="N57" s="226"/>
      <c r="O57" s="242" t="s">
        <v>174</v>
      </c>
      <c r="P57" s="228"/>
      <c r="Q57" s="229"/>
    </row>
    <row r="58" spans="2:17">
      <c r="B58" s="119" t="s">
        <v>106</v>
      </c>
      <c r="C58" s="245" t="s">
        <v>200</v>
      </c>
      <c r="D58" s="218"/>
      <c r="E58" s="219"/>
      <c r="F58" s="220">
        <v>21241</v>
      </c>
      <c r="G58" s="221"/>
      <c r="H58" s="222"/>
      <c r="I58" s="250" t="s">
        <v>169</v>
      </c>
      <c r="J58" s="218"/>
      <c r="K58" s="219"/>
      <c r="L58" s="251" t="s">
        <v>117</v>
      </c>
      <c r="M58" s="225"/>
      <c r="N58" s="226"/>
      <c r="O58" s="242" t="s">
        <v>170</v>
      </c>
      <c r="P58" s="228"/>
      <c r="Q58" s="229"/>
    </row>
    <row r="59" spans="2:17">
      <c r="B59" s="119" t="s">
        <v>107</v>
      </c>
      <c r="C59" s="245" t="s">
        <v>199</v>
      </c>
      <c r="D59" s="218"/>
      <c r="E59" s="219"/>
      <c r="F59" s="220">
        <v>9298</v>
      </c>
      <c r="G59" s="221"/>
      <c r="H59" s="222"/>
      <c r="I59" s="250" t="s">
        <v>178</v>
      </c>
      <c r="J59" s="218"/>
      <c r="K59" s="219"/>
      <c r="L59" s="251" t="s">
        <v>179</v>
      </c>
      <c r="M59" s="225"/>
      <c r="N59" s="226"/>
      <c r="O59" s="242" t="s">
        <v>180</v>
      </c>
      <c r="P59" s="228"/>
      <c r="Q59" s="229"/>
    </row>
    <row r="60" spans="2:17">
      <c r="B60" s="120" t="s">
        <v>108</v>
      </c>
      <c r="C60" s="230" t="s">
        <v>182</v>
      </c>
      <c r="D60" s="218"/>
      <c r="E60" s="219"/>
      <c r="F60" s="220">
        <v>11047</v>
      </c>
      <c r="G60" s="221"/>
      <c r="H60" s="222"/>
      <c r="I60" s="240" t="s">
        <v>181</v>
      </c>
      <c r="J60" s="218"/>
      <c r="K60" s="219"/>
      <c r="L60" s="241" t="s">
        <v>115</v>
      </c>
      <c r="M60" s="225"/>
      <c r="N60" s="226"/>
      <c r="O60" s="242" t="s">
        <v>180</v>
      </c>
      <c r="P60" s="228"/>
      <c r="Q60" s="229"/>
    </row>
    <row r="63" spans="2:17">
      <c r="B63" s="9" t="s">
        <v>223</v>
      </c>
    </row>
    <row r="65" spans="2:17">
      <c r="B65" s="203" t="s">
        <v>79</v>
      </c>
      <c r="C65" s="205" t="s">
        <v>15</v>
      </c>
      <c r="D65" s="206"/>
      <c r="E65" s="207"/>
      <c r="F65" s="205" t="s">
        <v>16</v>
      </c>
      <c r="G65" s="206"/>
      <c r="H65" s="207"/>
      <c r="I65" s="211" t="s">
        <v>17</v>
      </c>
      <c r="J65" s="212"/>
      <c r="K65" s="213"/>
      <c r="L65" s="205" t="s">
        <v>18</v>
      </c>
      <c r="M65" s="206"/>
      <c r="N65" s="207"/>
      <c r="O65" s="205" t="s">
        <v>19</v>
      </c>
      <c r="P65" s="206"/>
      <c r="Q65" s="207"/>
    </row>
    <row r="66" spans="2:17">
      <c r="B66" s="204"/>
      <c r="C66" s="208"/>
      <c r="D66" s="209"/>
      <c r="E66" s="210"/>
      <c r="F66" s="208"/>
      <c r="G66" s="209"/>
      <c r="H66" s="210"/>
      <c r="I66" s="214"/>
      <c r="J66" s="215"/>
      <c r="K66" s="216"/>
      <c r="L66" s="208"/>
      <c r="M66" s="209"/>
      <c r="N66" s="210"/>
      <c r="O66" s="208"/>
      <c r="P66" s="209"/>
      <c r="Q66" s="210"/>
    </row>
    <row r="67" spans="2:17">
      <c r="B67" s="121" t="s">
        <v>80</v>
      </c>
      <c r="C67" s="245" t="s">
        <v>198</v>
      </c>
      <c r="D67" s="218"/>
      <c r="E67" s="219"/>
      <c r="F67" s="220">
        <v>10574</v>
      </c>
      <c r="G67" s="221"/>
      <c r="H67" s="222"/>
      <c r="I67" s="245" t="s">
        <v>196</v>
      </c>
      <c r="J67" s="218"/>
      <c r="K67" s="219"/>
      <c r="L67" s="241" t="s">
        <v>115</v>
      </c>
      <c r="M67" s="225"/>
      <c r="N67" s="226"/>
      <c r="O67" s="246" t="s">
        <v>197</v>
      </c>
      <c r="P67" s="228"/>
      <c r="Q67" s="229"/>
    </row>
    <row r="68" spans="2:17">
      <c r="B68" s="122" t="s">
        <v>81</v>
      </c>
      <c r="C68" s="247" t="s">
        <v>205</v>
      </c>
      <c r="D68" s="218"/>
      <c r="E68" s="219"/>
      <c r="F68" s="220">
        <v>10249</v>
      </c>
      <c r="G68" s="221"/>
      <c r="H68" s="222"/>
      <c r="I68" s="247" t="s">
        <v>196</v>
      </c>
      <c r="J68" s="218"/>
      <c r="K68" s="219"/>
      <c r="L68" s="248" t="s">
        <v>117</v>
      </c>
      <c r="M68" s="225"/>
      <c r="N68" s="226"/>
      <c r="O68" s="249" t="s">
        <v>206</v>
      </c>
      <c r="P68" s="228"/>
      <c r="Q68" s="229"/>
    </row>
    <row r="71" spans="2:17">
      <c r="B71" s="9" t="s">
        <v>239</v>
      </c>
    </row>
    <row r="73" spans="2:17">
      <c r="B73" s="203" t="s">
        <v>79</v>
      </c>
      <c r="C73" s="205" t="s">
        <v>15</v>
      </c>
      <c r="D73" s="206"/>
      <c r="E73" s="207"/>
      <c r="F73" s="205" t="s">
        <v>16</v>
      </c>
      <c r="G73" s="206"/>
      <c r="H73" s="207"/>
      <c r="I73" s="211" t="s">
        <v>17</v>
      </c>
      <c r="J73" s="212"/>
      <c r="K73" s="213"/>
      <c r="L73" s="205" t="s">
        <v>18</v>
      </c>
      <c r="M73" s="206"/>
      <c r="N73" s="207"/>
      <c r="O73" s="205" t="s">
        <v>19</v>
      </c>
      <c r="P73" s="206"/>
      <c r="Q73" s="207"/>
    </row>
    <row r="74" spans="2:17">
      <c r="B74" s="204"/>
      <c r="C74" s="208"/>
      <c r="D74" s="209"/>
      <c r="E74" s="210"/>
      <c r="F74" s="208"/>
      <c r="G74" s="209"/>
      <c r="H74" s="210"/>
      <c r="I74" s="214"/>
      <c r="J74" s="215"/>
      <c r="K74" s="216"/>
      <c r="L74" s="208"/>
      <c r="M74" s="209"/>
      <c r="N74" s="210"/>
      <c r="O74" s="208"/>
      <c r="P74" s="209"/>
      <c r="Q74" s="210"/>
    </row>
    <row r="75" spans="2:17">
      <c r="B75" s="147" t="s">
        <v>80</v>
      </c>
      <c r="C75" s="231" t="s">
        <v>243</v>
      </c>
      <c r="D75" s="218"/>
      <c r="E75" s="219"/>
      <c r="F75" s="220">
        <v>38558</v>
      </c>
      <c r="G75" s="221"/>
      <c r="H75" s="222"/>
      <c r="I75" s="235" t="s">
        <v>245</v>
      </c>
      <c r="J75" s="218"/>
      <c r="K75" s="219"/>
      <c r="L75" s="236" t="s">
        <v>47</v>
      </c>
      <c r="M75" s="225"/>
      <c r="N75" s="226"/>
      <c r="O75" s="237" t="s">
        <v>244</v>
      </c>
      <c r="P75" s="228"/>
      <c r="Q75" s="229"/>
    </row>
    <row r="76" spans="2:17">
      <c r="B76" s="147" t="s">
        <v>81</v>
      </c>
      <c r="C76" s="231" t="s">
        <v>240</v>
      </c>
      <c r="D76" s="218"/>
      <c r="E76" s="219"/>
      <c r="F76" s="220">
        <v>10302</v>
      </c>
      <c r="G76" s="221"/>
      <c r="H76" s="222"/>
      <c r="I76" s="231" t="s">
        <v>241</v>
      </c>
      <c r="J76" s="218"/>
      <c r="K76" s="219"/>
      <c r="L76" s="238" t="s">
        <v>93</v>
      </c>
      <c r="M76" s="225"/>
      <c r="N76" s="226"/>
      <c r="O76" s="239" t="s">
        <v>242</v>
      </c>
      <c r="P76" s="228"/>
      <c r="Q76" s="229"/>
    </row>
    <row r="77" spans="2:17">
      <c r="B77" s="156" t="s">
        <v>88</v>
      </c>
      <c r="C77" s="231" t="s">
        <v>246</v>
      </c>
      <c r="D77" s="218"/>
      <c r="E77" s="219"/>
      <c r="F77" s="220">
        <v>11070</v>
      </c>
      <c r="G77" s="221"/>
      <c r="H77" s="222"/>
      <c r="I77" s="232" t="s">
        <v>248</v>
      </c>
      <c r="J77" s="218"/>
      <c r="K77" s="219"/>
      <c r="L77" s="233" t="s">
        <v>115</v>
      </c>
      <c r="M77" s="225"/>
      <c r="N77" s="226"/>
      <c r="O77" s="234" t="s">
        <v>247</v>
      </c>
      <c r="P77" s="228"/>
      <c r="Q77" s="229"/>
    </row>
    <row r="80" spans="2:17">
      <c r="B80" s="9" t="s">
        <v>251</v>
      </c>
    </row>
    <row r="82" spans="2:17">
      <c r="B82" s="203" t="s">
        <v>79</v>
      </c>
      <c r="C82" s="205" t="s">
        <v>15</v>
      </c>
      <c r="D82" s="206"/>
      <c r="E82" s="207"/>
      <c r="F82" s="205" t="s">
        <v>16</v>
      </c>
      <c r="G82" s="206"/>
      <c r="H82" s="207"/>
      <c r="I82" s="211" t="s">
        <v>17</v>
      </c>
      <c r="J82" s="212"/>
      <c r="K82" s="213"/>
      <c r="L82" s="205" t="s">
        <v>18</v>
      </c>
      <c r="M82" s="206"/>
      <c r="N82" s="207"/>
      <c r="O82" s="205" t="s">
        <v>19</v>
      </c>
      <c r="P82" s="206"/>
      <c r="Q82" s="207"/>
    </row>
    <row r="83" spans="2:17">
      <c r="B83" s="204"/>
      <c r="C83" s="208"/>
      <c r="D83" s="209"/>
      <c r="E83" s="210"/>
      <c r="F83" s="208"/>
      <c r="G83" s="209"/>
      <c r="H83" s="210"/>
      <c r="I83" s="214"/>
      <c r="J83" s="215"/>
      <c r="K83" s="216"/>
      <c r="L83" s="208"/>
      <c r="M83" s="209"/>
      <c r="N83" s="210"/>
      <c r="O83" s="208"/>
      <c r="P83" s="209"/>
      <c r="Q83" s="210"/>
    </row>
    <row r="84" spans="2:17" ht="15" customHeight="1">
      <c r="B84" s="147" t="s">
        <v>80</v>
      </c>
      <c r="C84" s="217" t="s">
        <v>252</v>
      </c>
      <c r="D84" s="218"/>
      <c r="E84" s="219"/>
      <c r="F84" s="220">
        <v>41391</v>
      </c>
      <c r="G84" s="221"/>
      <c r="H84" s="222"/>
      <c r="I84" s="223" t="s">
        <v>254</v>
      </c>
      <c r="J84" s="218"/>
      <c r="K84" s="219"/>
      <c r="L84" s="224" t="s">
        <v>50</v>
      </c>
      <c r="M84" s="225"/>
      <c r="N84" s="226"/>
      <c r="O84" s="227" t="s">
        <v>253</v>
      </c>
      <c r="P84" s="228"/>
      <c r="Q84" s="229"/>
    </row>
    <row r="85" spans="2:17">
      <c r="B85" s="181" t="s">
        <v>81</v>
      </c>
      <c r="C85" s="296" t="s">
        <v>258</v>
      </c>
      <c r="D85" s="218"/>
      <c r="E85" s="219"/>
      <c r="F85" s="220">
        <v>40651</v>
      </c>
      <c r="G85" s="221"/>
      <c r="H85" s="222"/>
      <c r="I85" s="296" t="s">
        <v>260</v>
      </c>
      <c r="J85" s="218"/>
      <c r="K85" s="219"/>
      <c r="L85" s="297" t="s">
        <v>117</v>
      </c>
      <c r="M85" s="225"/>
      <c r="N85" s="226"/>
      <c r="O85" s="298" t="s">
        <v>259</v>
      </c>
      <c r="P85" s="228"/>
      <c r="Q85" s="229"/>
    </row>
  </sheetData>
  <sheetProtection algorithmName="SHA-512" hashValue="27/3WexTl+iIXwQU3r0lQEzE+sgYeuKCwhzpt+v6/+MjrRnFuWAn0WD91TczAlX3rh7crjR7anZw1Mi7cEW8WA==" saltValue="yWEfkh99kO966BKwe3OfYQ==" spinCount="100000" sheet="1" objects="1" scenarios="1" formatCells="0" formatColumns="0" formatRows="0" insertColumns="0" insertRows="0" insertHyperlinks="0" deleteColumns="0" deleteRows="0" sort="0" autoFilter="0" pivotTables="0"/>
  <mergeCells count="248">
    <mergeCell ref="C85:E85"/>
    <mergeCell ref="F85:H85"/>
    <mergeCell ref="I85:K85"/>
    <mergeCell ref="L85:N85"/>
    <mergeCell ref="O85:Q85"/>
    <mergeCell ref="C56:E56"/>
    <mergeCell ref="F56:H56"/>
    <mergeCell ref="C59:E59"/>
    <mergeCell ref="F59:H59"/>
    <mergeCell ref="I59:K59"/>
    <mergeCell ref="L59:N59"/>
    <mergeCell ref="O59:Q59"/>
    <mergeCell ref="L56:N56"/>
    <mergeCell ref="O56:Q56"/>
    <mergeCell ref="C57:E57"/>
    <mergeCell ref="F57:H57"/>
    <mergeCell ref="I57:K57"/>
    <mergeCell ref="L57:N57"/>
    <mergeCell ref="I56:K56"/>
    <mergeCell ref="O57:Q57"/>
    <mergeCell ref="C58:E58"/>
    <mergeCell ref="F58:H58"/>
    <mergeCell ref="I58:K58"/>
    <mergeCell ref="L58:N58"/>
    <mergeCell ref="C55:E55"/>
    <mergeCell ref="F55:H55"/>
    <mergeCell ref="I55:K55"/>
    <mergeCell ref="L55:N55"/>
    <mergeCell ref="O55:Q55"/>
    <mergeCell ref="C54:E54"/>
    <mergeCell ref="F54:H54"/>
    <mergeCell ref="I54:K54"/>
    <mergeCell ref="L54:N54"/>
    <mergeCell ref="O54:Q54"/>
    <mergeCell ref="B51:B52"/>
    <mergeCell ref="C51:E52"/>
    <mergeCell ref="F51:H52"/>
    <mergeCell ref="I51:K52"/>
    <mergeCell ref="L51:N52"/>
    <mergeCell ref="O51:Q52"/>
    <mergeCell ref="O46:Q46"/>
    <mergeCell ref="C43:E43"/>
    <mergeCell ref="F43:H43"/>
    <mergeCell ref="I43:K43"/>
    <mergeCell ref="L43:N43"/>
    <mergeCell ref="O43:Q43"/>
    <mergeCell ref="C44:E44"/>
    <mergeCell ref="F44:H44"/>
    <mergeCell ref="I44:K44"/>
    <mergeCell ref="L44:N44"/>
    <mergeCell ref="O44:Q44"/>
    <mergeCell ref="C45:E45"/>
    <mergeCell ref="F45:H45"/>
    <mergeCell ref="I45:K45"/>
    <mergeCell ref="L45:N45"/>
    <mergeCell ref="O45:Q45"/>
    <mergeCell ref="C46:E46"/>
    <mergeCell ref="F46:H46"/>
    <mergeCell ref="C27:E27"/>
    <mergeCell ref="F27:H27"/>
    <mergeCell ref="I27:K27"/>
    <mergeCell ref="L27:N27"/>
    <mergeCell ref="O27:Q27"/>
    <mergeCell ref="L33:N33"/>
    <mergeCell ref="O33:Q33"/>
    <mergeCell ref="C31:E31"/>
    <mergeCell ref="F31:H31"/>
    <mergeCell ref="I31:K31"/>
    <mergeCell ref="L31:N31"/>
    <mergeCell ref="O31:Q31"/>
    <mergeCell ref="C32:E32"/>
    <mergeCell ref="F32:H32"/>
    <mergeCell ref="F28:H28"/>
    <mergeCell ref="I28:K28"/>
    <mergeCell ref="L28:N28"/>
    <mergeCell ref="O28:Q28"/>
    <mergeCell ref="C29:E29"/>
    <mergeCell ref="F29:H29"/>
    <mergeCell ref="I29:K29"/>
    <mergeCell ref="L29:N29"/>
    <mergeCell ref="O29:Q29"/>
    <mergeCell ref="C28:E28"/>
    <mergeCell ref="I17:K17"/>
    <mergeCell ref="L17:N17"/>
    <mergeCell ref="O17:Q17"/>
    <mergeCell ref="I18:K18"/>
    <mergeCell ref="L18:N18"/>
    <mergeCell ref="O18:Q18"/>
    <mergeCell ref="I24:K24"/>
    <mergeCell ref="L24:N24"/>
    <mergeCell ref="O24:Q24"/>
    <mergeCell ref="I25:K25"/>
    <mergeCell ref="L25:N25"/>
    <mergeCell ref="O25:Q25"/>
    <mergeCell ref="C26:E26"/>
    <mergeCell ref="F26:H26"/>
    <mergeCell ref="I26:K26"/>
    <mergeCell ref="L26:N26"/>
    <mergeCell ref="O26:Q26"/>
    <mergeCell ref="I22:K23"/>
    <mergeCell ref="L22:N23"/>
    <mergeCell ref="O22:Q23"/>
    <mergeCell ref="B6:B7"/>
    <mergeCell ref="B13:B14"/>
    <mergeCell ref="B22:B23"/>
    <mergeCell ref="C25:E25"/>
    <mergeCell ref="F25:H25"/>
    <mergeCell ref="C22:E23"/>
    <mergeCell ref="F22:H23"/>
    <mergeCell ref="C16:E16"/>
    <mergeCell ref="F16:H16"/>
    <mergeCell ref="C13:E14"/>
    <mergeCell ref="F13:H14"/>
    <mergeCell ref="C6:E7"/>
    <mergeCell ref="F6:H7"/>
    <mergeCell ref="C24:E24"/>
    <mergeCell ref="F24:H24"/>
    <mergeCell ref="F17:H17"/>
    <mergeCell ref="C18:E18"/>
    <mergeCell ref="F18:H18"/>
    <mergeCell ref="C9:E9"/>
    <mergeCell ref="F9:H9"/>
    <mergeCell ref="C17:E17"/>
    <mergeCell ref="I6:K7"/>
    <mergeCell ref="L6:N7"/>
    <mergeCell ref="O6:Q7"/>
    <mergeCell ref="C8:E8"/>
    <mergeCell ref="F8:H8"/>
    <mergeCell ref="I8:K8"/>
    <mergeCell ref="L8:N8"/>
    <mergeCell ref="O8:Q8"/>
    <mergeCell ref="I16:K16"/>
    <mergeCell ref="L16:N16"/>
    <mergeCell ref="O16:Q16"/>
    <mergeCell ref="C15:E15"/>
    <mergeCell ref="F15:H15"/>
    <mergeCell ref="I15:K15"/>
    <mergeCell ref="L15:N15"/>
    <mergeCell ref="O15:Q15"/>
    <mergeCell ref="I13:K14"/>
    <mergeCell ref="L13:N14"/>
    <mergeCell ref="O13:Q14"/>
    <mergeCell ref="I9:K9"/>
    <mergeCell ref="L9:N9"/>
    <mergeCell ref="O9:Q9"/>
    <mergeCell ref="C30:E30"/>
    <mergeCell ref="F30:H30"/>
    <mergeCell ref="I30:K30"/>
    <mergeCell ref="L30:N30"/>
    <mergeCell ref="O30:Q30"/>
    <mergeCell ref="C34:E34"/>
    <mergeCell ref="I33:K33"/>
    <mergeCell ref="I32:K32"/>
    <mergeCell ref="L32:N32"/>
    <mergeCell ref="O32:Q32"/>
    <mergeCell ref="C33:E33"/>
    <mergeCell ref="F33:H33"/>
    <mergeCell ref="F34:H34"/>
    <mergeCell ref="I34:K34"/>
    <mergeCell ref="L34:N34"/>
    <mergeCell ref="O34:Q34"/>
    <mergeCell ref="I42:K42"/>
    <mergeCell ref="L42:N42"/>
    <mergeCell ref="B38:B39"/>
    <mergeCell ref="C38:E39"/>
    <mergeCell ref="F38:H39"/>
    <mergeCell ref="I38:K39"/>
    <mergeCell ref="L38:N39"/>
    <mergeCell ref="O38:Q39"/>
    <mergeCell ref="C40:E40"/>
    <mergeCell ref="F40:H40"/>
    <mergeCell ref="I40:K40"/>
    <mergeCell ref="L40:N40"/>
    <mergeCell ref="O40:Q40"/>
    <mergeCell ref="O42:Q42"/>
    <mergeCell ref="F41:H41"/>
    <mergeCell ref="I41:K41"/>
    <mergeCell ref="C41:E41"/>
    <mergeCell ref="L41:N41"/>
    <mergeCell ref="O41:Q41"/>
    <mergeCell ref="C42:E42"/>
    <mergeCell ref="F42:H42"/>
    <mergeCell ref="C53:E53"/>
    <mergeCell ref="F53:H53"/>
    <mergeCell ref="I53:K53"/>
    <mergeCell ref="L53:N53"/>
    <mergeCell ref="O53:Q53"/>
    <mergeCell ref="C47:E47"/>
    <mergeCell ref="F47:H47"/>
    <mergeCell ref="I47:K47"/>
    <mergeCell ref="L47:N47"/>
    <mergeCell ref="O47:Q47"/>
    <mergeCell ref="I46:K46"/>
    <mergeCell ref="L46:N46"/>
    <mergeCell ref="O58:Q58"/>
    <mergeCell ref="C67:E67"/>
    <mergeCell ref="F67:H67"/>
    <mergeCell ref="I67:K67"/>
    <mergeCell ref="L67:N67"/>
    <mergeCell ref="O67:Q67"/>
    <mergeCell ref="B73:B74"/>
    <mergeCell ref="C73:E74"/>
    <mergeCell ref="F73:H74"/>
    <mergeCell ref="I73:K74"/>
    <mergeCell ref="L73:N74"/>
    <mergeCell ref="O73:Q74"/>
    <mergeCell ref="C68:E68"/>
    <mergeCell ref="F68:H68"/>
    <mergeCell ref="I68:K68"/>
    <mergeCell ref="L68:N68"/>
    <mergeCell ref="O68:Q68"/>
    <mergeCell ref="B65:B66"/>
    <mergeCell ref="C65:E66"/>
    <mergeCell ref="F65:H66"/>
    <mergeCell ref="I65:K66"/>
    <mergeCell ref="L65:N66"/>
    <mergeCell ref="O65:Q66"/>
    <mergeCell ref="C60:E60"/>
    <mergeCell ref="C77:E77"/>
    <mergeCell ref="F77:H77"/>
    <mergeCell ref="I77:K77"/>
    <mergeCell ref="L77:N77"/>
    <mergeCell ref="O77:Q77"/>
    <mergeCell ref="C75:E75"/>
    <mergeCell ref="F75:H75"/>
    <mergeCell ref="I75:K75"/>
    <mergeCell ref="L75:N75"/>
    <mergeCell ref="O75:Q75"/>
    <mergeCell ref="C76:E76"/>
    <mergeCell ref="F76:H76"/>
    <mergeCell ref="I76:K76"/>
    <mergeCell ref="L76:N76"/>
    <mergeCell ref="O76:Q76"/>
    <mergeCell ref="F60:H60"/>
    <mergeCell ref="I60:K60"/>
    <mergeCell ref="L60:N60"/>
    <mergeCell ref="O60:Q60"/>
    <mergeCell ref="B82:B83"/>
    <mergeCell ref="C82:E83"/>
    <mergeCell ref="F82:H83"/>
    <mergeCell ref="I82:K83"/>
    <mergeCell ref="L82:N83"/>
    <mergeCell ref="O82:Q83"/>
    <mergeCell ref="C84:E84"/>
    <mergeCell ref="F84:H84"/>
    <mergeCell ref="I84:K84"/>
    <mergeCell ref="L84:N84"/>
    <mergeCell ref="O84:Q84"/>
  </mergeCells>
  <phoneticPr fontId="58" type="noConversion"/>
  <hyperlinks>
    <hyperlink ref="B2" location="'Spis treści'!A1" tooltip="Powrót do spisu treści" display="Powrót do spisu treści" xr:uid="{00000000-0004-0000-0800-000000000000}"/>
  </hyperlinks>
  <pageMargins left="0.7" right="0.7" top="0.75" bottom="0.75" header="0.3" footer="0.3"/>
  <pageSetup paperSize="9" scale="3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b20e14d-be6a-46e8-ba22-12335b2c5146" origin="userSelected">
  <element uid="856aef6f-96ce-4ab7-b4a6-6eea3f362016" value=""/>
  <element uid="425c2d13-d437-4f49-aeef-11baec0cd680" value=""/>
</sisl>
</file>

<file path=customXml/itemProps1.xml><?xml version="1.0" encoding="utf-8"?>
<ds:datastoreItem xmlns:ds="http://schemas.openxmlformats.org/officeDocument/2006/customXml" ds:itemID="{BBEC0412-1BA5-437E-BD4C-57D2472687B3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12</vt:i4>
      </vt:variant>
      <vt:variant>
        <vt:lpstr>Nazwane zakresy</vt:lpstr>
      </vt:variant>
      <vt:variant>
        <vt:i4>7</vt:i4>
      </vt:variant>
    </vt:vector>
  </HeadingPairs>
  <TitlesOfParts>
    <vt:vector size="19" baseType="lpstr">
      <vt:lpstr>Strona tytułowa</vt:lpstr>
      <vt:lpstr>Spis treści</vt:lpstr>
      <vt:lpstr>Nota metodyczna</vt:lpstr>
      <vt:lpstr>1. Liczba deklaracji</vt:lpstr>
      <vt:lpstr>2. Dane ogólne</vt:lpstr>
      <vt:lpstr>3. Umowy OT</vt:lpstr>
      <vt:lpstr>4. Podróżni OT</vt:lpstr>
      <vt:lpstr>podsumowanie</vt:lpstr>
      <vt:lpstr>5. Umowy PUNPUT</vt:lpstr>
      <vt:lpstr>6. Podróżni PUNPUT</vt:lpstr>
      <vt:lpstr>7. Liczba umów na miesiąc</vt:lpstr>
      <vt:lpstr>8. Niewypłacalności</vt:lpstr>
      <vt:lpstr>'1. Liczba deklaracji'!Obszar_wydruku</vt:lpstr>
      <vt:lpstr>'2. Dane ogólne'!Obszar_wydruku</vt:lpstr>
      <vt:lpstr>'7. Liczba umów na miesiąc'!Obszar_wydruku</vt:lpstr>
      <vt:lpstr>'8. Niewypłacalności'!Obszar_wydruku</vt:lpstr>
      <vt:lpstr>'Nota metodyczna'!Obszar_wydruku</vt:lpstr>
      <vt:lpstr>'Spis treści'!Obszar_wydruku</vt:lpstr>
      <vt:lpstr>'Strona tytułowa'!Obszar_wydruku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#[Służbowe]#</cp:keywords>
  <cp:lastModifiedBy/>
  <dcterms:created xsi:type="dcterms:W3CDTF">2006-09-16T00:00:00Z</dcterms:created>
  <dcterms:modified xsi:type="dcterms:W3CDTF">2025-11-13T14:26:11Z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8649ef37-aa48-4123-b2b5-d566b035b9fb</vt:lpwstr>
  </property>
  <property fmtid="{D5CDD505-2E9C-101B-9397-08002B2CF9AE}" pid="3" name="SV_QUERY_LIST_4F35BF76-6C0D-4D9B-82B2-816C12CF3733">
    <vt:lpwstr>empty_477D106A-C0D6-4607-AEBD-E2C9D60EA279</vt:lpwstr>
  </property>
  <property fmtid="{D5CDD505-2E9C-101B-9397-08002B2CF9AE}" pid="4" name="bjSaver">
    <vt:lpwstr>zv2687vN5N4vd70VhgzJB1VAMovFk0Se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policy="bb20e14d-be6a-46e8-ba22-12335b2c5146" origin="userSelected" xmlns="http://www.boldonj</vt:lpwstr>
  </property>
  <property fmtid="{D5CDD505-2E9C-101B-9397-08002B2CF9AE}" pid="6" name="bjDocumentLabelXML-0">
    <vt:lpwstr>ames.com/2008/01/sie/internal/label"&gt;&lt;element uid="856aef6f-96ce-4ab7-b4a6-6eea3f362016" value="" /&gt;&lt;element uid="425c2d13-d437-4f49-aeef-11baec0cd680" value="" /&gt;&lt;/sisl&gt;</vt:lpwstr>
  </property>
  <property fmtid="{D5CDD505-2E9C-101B-9397-08002B2CF9AE}" pid="7" name="bjDocumentSecurityLabel">
    <vt:lpwstr>[ Klasyfikacja: Ogólne ]</vt:lpwstr>
  </property>
  <property fmtid="{D5CDD505-2E9C-101B-9397-08002B2CF9AE}" pid="8" name="SV_HIDDEN_GRID_QUERY_LIST_4F35BF76-6C0D-4D9B-82B2-816C12CF3733">
    <vt:lpwstr>empty_477D106A-C0D6-4607-AEBD-E2C9D60EA279</vt:lpwstr>
  </property>
</Properties>
</file>