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filterPrivacy="1" updateLinks="never" defaultThemeVersion="124226"/>
  <xr:revisionPtr revIDLastSave="0" documentId="13_ncr:1_{016FD56A-3378-4DB0-8727-885790745455}" xr6:coauthVersionLast="47" xr6:coauthVersionMax="47" xr10:uidLastSave="{00000000-0000-0000-0000-000000000000}"/>
  <bookViews>
    <workbookView xWindow="28680" yWindow="60" windowWidth="29040" windowHeight="15840" tabRatio="819" activeTab="8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Umowy OT" sheetId="8" r:id="rId5"/>
    <sheet name="3. Podróżni OT" sheetId="20" r:id="rId6"/>
    <sheet name="podsumowanie" sheetId="22" state="hidden" r:id="rId7"/>
    <sheet name="4. Umowy i Podróżni PUNPUT" sheetId="19" r:id="rId8"/>
    <sheet name="5. Liczba umów na miesiąc" sheetId="16" r:id="rId9"/>
    <sheet name="6. Niewypłacalności" sheetId="13" r:id="rId10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7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7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7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deklaracji'!$A$1:$N$41</definedName>
    <definedName name="_xlnm.Print_Area" localSheetId="8">'5. Liczba umów na miesiąc'!$A$1:$Y$50</definedName>
    <definedName name="_xlnm.Print_Area" localSheetId="9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W38" i="22" s="1"/>
  <c r="C5" i="22"/>
  <c r="V38" i="22" s="1"/>
  <c r="B5" i="22"/>
  <c r="U38" i="22" s="1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D28" i="22" l="1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W37" i="22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<sst xmlns="http://schemas.openxmlformats.org/spreadsheetml/2006/main" count="580" uniqueCount="252">
  <si>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</si>
  <si>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</si>
  <si>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</si>
  <si>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</si>
  <si>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</si>
  <si>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</si>
  <si>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</si>
  <si>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</si>
  <si>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</si>
  <si>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</si>
  <si>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</si>
  <si>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</si>
  <si>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</si>
  <si>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</si>
  <si>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</si>
  <si>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</si>
  <si>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</si>
  <si>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</si>
  <si>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</si>
  <si>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</si>
  <si>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</si>
  <si>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</si>
  <si>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</si>
  <si>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</si>
  <si>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</si>
  <si>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</si>
  <si>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</si>
  <si>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</si>
  <si>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</si>
  <si>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</si>
  <si>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</si>
  <si>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</si>
  <si>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</si>
  <si>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</si>
  <si>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</si>
  <si>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</si>
  <si>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</si>
  <si>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</si>
  <si>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</si>
  <si>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</si>
  <si>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</si>
  <si>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</si>
  <si>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</si>
  <si>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</si>
  <si>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</si>
  <si>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</si>
  <si>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</si>
  <si>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</si>
  <si>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</si>
  <si>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</si>
  <si>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</si>
  <si>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</si>
  <si>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</si>
  <si>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</si>
  <si>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</si>
  <si>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</si>
  <si>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</si>
  <si>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</si>
  <si>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</si>
  <si>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</si>
  <si>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</si>
  <si>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</si>
  <si>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</si>
  <si>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</si>
  <si>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</si>
  <si>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</si>
  <si>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</si>
  <si>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</si>
  <si>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</si>
  <si>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</si>
  <si>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</si>
  <si>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</si>
  <si>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</si>
  <si>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</si>
  <si>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</si>
  <si>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</si>
  <si>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</si>
  <si>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</si>
  <si>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</si>
  <si>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</si>
  <si>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</si>
  <si>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</si>
  <si>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</si>
  <si>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</si>
  <si>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</si>
  <si>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</si>
  <si>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</si>
  <si>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</si>
  <si>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</si>
  <si>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</si>
  <si>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</si>
  <si>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</si>
  <si>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</si>
  <si>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</si>
  <si>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</si>
  <si>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</si>
  <si>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</si>
  <si>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</si>
  <si>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</si>
  <si>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</si>
  <si>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</si>
  <si>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</si>
  <si>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</si>
  <si>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</si>
  <si>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</si>
  <si>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</si>
  <si>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</si>
  <si>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</si>
  <si>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</si>
  <si>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</si>
  <si>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</si>
  <si>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</si>
  <si>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</si>
  <si>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</si>
  <si>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</si>
  <si>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</si>
  <si>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</si>
  <si>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</si>
  <si>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</si>
  <si>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</si>
  <si>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</si>
  <si>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</si>
  <si>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</si>
  <si>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</si>
  <si>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</si>
  <si>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</si>
  <si>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</si>
  <si>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</si>
  <si>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</si>
  <si>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</si>
  <si>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</si>
  <si>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</si>
  <si>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</si>
  <si>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</si>
  <si>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</si>
  <si>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</si>
  <si>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</si>
  <si>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</si>
  <si>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</si>
  <si>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</si>
  <si>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</si>
  <si>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</si>
  <si>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</si>
  <si>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</si>
  <si>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</si>
  <si>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</si>
  <si>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</si>
  <si>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</si>
  <si>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</si>
  <si>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</si>
  <si>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</si>
  <si>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</si>
  <si>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</si>
  <si>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</si>
  <si>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</si>
  <si>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</si>
  <si>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</si>
  <si>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</si>
  <si>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</si>
  <si>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</si>
  <si>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</si>
  <si>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</si>
  <si>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</si>
  <si>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</si>
  <si>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</si>
  <si>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</si>
  <si>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</si>
  <si>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</si>
  <si>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</si>
  <si>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</si>
  <si>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</si>
  <si>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</si>
  <si>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</si>
  <si>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</si>
  <si>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</si>
  <si>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</si>
  <si>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</si>
  <si>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</si>
  <si>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</si>
  <si>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</si>
  <si>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</si>
  <si>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</si>
  <si>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</si>
  <si>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</si>
  <si>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</si>
  <si>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</si>
  <si>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</si>
  <si>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</si>
  <si>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</si>
  <si>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</si>
  <si>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</si>
  <si>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</si>
  <si>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</si>
  <si>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</si>
  <si>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</si>
  <si>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</si>
  <si>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</si>
  <si>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</si>
  <si>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</si>
  <si>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</si>
  <si>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</si>
  <si>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</si>
  <si>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</si>
  <si>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</si>
  <si>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</si>
  <si>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</si>
  <si>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</si>
  <si>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</si>
  <si>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</si>
  <si>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</si>
  <si>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</si>
  <si>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</si>
  <si>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</si>
  <si>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</si>
  <si>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</si>
  <si>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</si>
  <si>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</si>
  <si>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Rysunek 5.1. Średnia liczba Podróżnych przypadająca na jedną umowę w podziale na miesiące</t>
  </si>
  <si>
    <t xml:space="preserve">        Rysunek 5.2. Łączna liczba umów w podziale na miesiące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</si>
  <si>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</si>
  <si>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</si>
  <si>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</si>
  <si>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</si>
  <si>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</si>
  <si>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</si>
  <si>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</si>
  <si>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</si>
  <si>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</si>
  <si>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</si>
  <si>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</si>
  <si>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</si>
  <si>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</si>
  <si>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</si>
  <si>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Q1 2022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</si>
  <si>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</si>
  <si>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</si>
  <si>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</si>
  <si>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</si>
  <si>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</si>
  <si>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</si>
  <si>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</si>
  <si>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</si>
  <si>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Tabela 6.6. Niewypłacalności w 2022 roku</t>
  </si>
  <si>
    <t>Q2 2022</t>
  </si>
  <si>
    <t>Trend 2022</t>
  </si>
  <si>
    <t>III kwartał 2022 r.</t>
  </si>
  <si>
    <t>4. Przedstawione zestawienia przygotowane zostały według stanu bazy na dzień 10.11.2022 r.</t>
  </si>
  <si>
    <t>Q3 2022</t>
  </si>
  <si>
    <t>Q2 2017/Q1 2017</t>
  </si>
  <si>
    <t>Q3 2017/Q2 2017</t>
  </si>
  <si>
    <t>Q4 2017/Q3 2017</t>
  </si>
  <si>
    <t>Q1 2018/Q4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</si>
</sst>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</borders>
  <cellStyleXfs count="86">
    <xf numFmtId="0" fontId="0" fillId="0" borderId="0"/>
    <xf numFmtId="0" fontId="24" fillId="0" borderId="0"/>
    <xf numFmtId="0" fontId="29" fillId="0" borderId="0"/>
    <xf numFmtId="0" fontId="31" fillId="0" borderId="0" applyNumberFormat="0" applyFill="0" applyBorder="0" applyAlignment="0" applyProtection="0">
      <alignment vertical="top"/>
      <protection locked="0"/>
    </xf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3" fillId="0" borderId="0"/>
    <xf numFmtId="0" fontId="22" fillId="0" borderId="0"/>
    <xf numFmtId="164" fontId="42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42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5" fillId="0" borderId="0"/>
    <xf numFmtId="0" fontId="42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164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264">
    <xf numFmtId="0" fontId="0" fillId="0" borderId="0" xfId="0"/>
    <xf numFmtId="0" fontId="24" fillId="2" borderId="0" xfId="1" applyFill="1"/>
    <xf numFmtId="0" fontId="24" fillId="3" borderId="0" xfId="1" applyFill="1"/>
    <xf numFmtId="0" fontId="27" fillId="2" borderId="0" xfId="2" applyFont="1" applyFill="1"/>
    <xf numFmtId="0" fontId="29" fillId="2" borderId="0" xfId="2" applyFill="1"/>
    <xf numFmtId="0" fontId="30" fillId="3" borderId="0" xfId="2" applyFont="1" applyFill="1"/>
    <xf numFmtId="0" fontId="32" fillId="2" borderId="0" xfId="2" applyFont="1" applyFill="1"/>
    <xf numFmtId="0" fontId="31" fillId="2" borderId="0" xfId="3" applyFill="1" applyAlignment="1" applyProtection="1"/>
    <xf numFmtId="0" fontId="24" fillId="0" borderId="0" xfId="1"/>
    <xf numFmtId="0" fontId="28" fillId="2" borderId="0" xfId="1" applyFont="1" applyFill="1"/>
    <xf numFmtId="0" fontId="35" fillId="4" borderId="10" xfId="1" applyFont="1" applyFill="1" applyBorder="1" applyAlignment="1">
      <alignment horizontal="left" vertical="center"/>
    </xf>
    <xf numFmtId="0" fontId="24" fillId="7" borderId="0" xfId="1" applyFill="1"/>
    <xf numFmtId="0" fontId="27" fillId="7" borderId="0" xfId="1" applyFont="1" applyFill="1" applyAlignment="1">
      <alignment horizontal="center" wrapText="1"/>
    </xf>
    <xf numFmtId="0" fontId="28" fillId="7" borderId="0" xfId="1" applyFont="1" applyFill="1" applyAlignment="1">
      <alignment horizontal="center"/>
    </xf>
    <xf numFmtId="0" fontId="39" fillId="2" borderId="0" xfId="2" applyFont="1" applyFill="1"/>
    <xf numFmtId="0" fontId="40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28" fillId="2" borderId="0" xfId="9" applyFont="1" applyFill="1"/>
    <xf numFmtId="0" fontId="28" fillId="2" borderId="0" xfId="12" applyFont="1" applyFill="1"/>
    <xf numFmtId="165" fontId="36" fillId="5" borderId="28" xfId="8" applyNumberFormat="1" applyFont="1" applyFill="1" applyBorder="1" applyAlignment="1">
      <alignment horizontal="center"/>
    </xf>
    <xf numFmtId="165" fontId="36" fillId="8" borderId="9" xfId="8" applyNumberFormat="1" applyFont="1" applyFill="1" applyBorder="1" applyAlignment="1">
      <alignment horizontal="center"/>
    </xf>
    <xf numFmtId="165" fontId="36" fillId="8" borderId="29" xfId="8" applyNumberFormat="1" applyFont="1" applyFill="1" applyBorder="1" applyAlignment="1">
      <alignment horizontal="center"/>
    </xf>
    <xf numFmtId="0" fontId="44" fillId="0" borderId="0" xfId="0" applyFont="1"/>
    <xf numFmtId="0" fontId="35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6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6" fillId="0" borderId="0" xfId="1" applyFont="1"/>
    <xf numFmtId="0" fontId="43" fillId="0" borderId="0" xfId="0" applyFont="1"/>
    <xf numFmtId="0" fontId="18" fillId="2" borderId="0" xfId="21" applyFill="1"/>
    <xf numFmtId="0" fontId="33" fillId="2" borderId="0" xfId="21" applyFont="1" applyFill="1"/>
    <xf numFmtId="0" fontId="34" fillId="2" borderId="0" xfId="21" applyFont="1" applyFill="1" applyAlignment="1">
      <alignment vertical="center" wrapText="1"/>
    </xf>
    <xf numFmtId="0" fontId="37" fillId="2" borderId="0" xfId="21" applyFont="1" applyFill="1" applyAlignment="1">
      <alignment vertical="center" wrapText="1"/>
    </xf>
    <xf numFmtId="0" fontId="34" fillId="2" borderId="0" xfId="21" quotePrefix="1" applyFont="1" applyFill="1" applyAlignment="1">
      <alignment horizontal="left" vertical="center" wrapText="1"/>
    </xf>
    <xf numFmtId="0" fontId="34" fillId="2" borderId="0" xfId="21" quotePrefix="1" applyFont="1" applyFill="1" applyAlignment="1">
      <alignment vertical="center" wrapText="1"/>
    </xf>
    <xf numFmtId="0" fontId="45" fillId="0" borderId="0" xfId="21" quotePrefix="1" applyFont="1" applyAlignment="1">
      <alignment horizontal="left" vertical="center" wrapText="1"/>
    </xf>
    <xf numFmtId="0" fontId="34" fillId="0" borderId="0" xfId="21" applyFont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17" fillId="0" borderId="0" xfId="22"/>
    <xf numFmtId="0" fontId="35" fillId="4" borderId="46" xfId="12" applyFont="1" applyFill="1" applyBorder="1" applyAlignment="1">
      <alignment horizontal="center" vertical="center"/>
    </xf>
    <xf numFmtId="0" fontId="35" fillId="4" borderId="47" xfId="12" applyFont="1" applyFill="1" applyBorder="1" applyAlignment="1">
      <alignment horizontal="center" vertical="center"/>
    </xf>
    <xf numFmtId="0" fontId="44" fillId="0" borderId="0" xfId="23" applyFont="1"/>
    <xf numFmtId="3" fontId="16" fillId="8" borderId="6" xfId="9" applyNumberFormat="1" applyFont="1" applyFill="1" applyBorder="1" applyAlignment="1">
      <alignment horizontal="center" vertical="center" wrapText="1"/>
    </xf>
    <xf numFmtId="165" fontId="24" fillId="0" borderId="0" xfId="1" applyNumberFormat="1"/>
    <xf numFmtId="165" fontId="26" fillId="0" borderId="0" xfId="1" applyNumberFormat="1" applyFont="1"/>
    <xf numFmtId="165" fontId="43" fillId="0" borderId="0" xfId="0" applyNumberFormat="1" applyFont="1"/>
    <xf numFmtId="3" fontId="14" fillId="8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0" fontId="43" fillId="0" borderId="0" xfId="1" applyFont="1"/>
    <xf numFmtId="165" fontId="26" fillId="0" borderId="0" xfId="1" applyNumberFormat="1" applyFont="1" applyAlignment="1">
      <alignment horizontal="right"/>
    </xf>
    <xf numFmtId="165" fontId="43" fillId="0" borderId="0" xfId="1" applyNumberFormat="1" applyFont="1"/>
    <xf numFmtId="0" fontId="35" fillId="4" borderId="51" xfId="12" applyFont="1" applyFill="1" applyBorder="1" applyAlignment="1">
      <alignment horizontal="center" vertical="center"/>
    </xf>
    <xf numFmtId="165" fontId="36" fillId="5" borderId="52" xfId="8" applyNumberFormat="1" applyFont="1" applyFill="1" applyBorder="1" applyAlignment="1">
      <alignment horizontal="center"/>
    </xf>
    <xf numFmtId="165" fontId="36" fillId="8" borderId="53" xfId="8" applyNumberFormat="1" applyFont="1" applyFill="1" applyBorder="1" applyAlignment="1">
      <alignment horizontal="center"/>
    </xf>
    <xf numFmtId="165" fontId="36" fillId="5" borderId="54" xfId="8" applyNumberFormat="1" applyFont="1" applyFill="1" applyBorder="1" applyAlignment="1">
      <alignment horizontal="center"/>
    </xf>
    <xf numFmtId="165" fontId="36" fillId="8" borderId="28" xfId="8" applyNumberFormat="1" applyFont="1" applyFill="1" applyBorder="1" applyAlignment="1">
      <alignment horizontal="center"/>
    </xf>
    <xf numFmtId="165" fontId="36" fillId="5" borderId="50" xfId="8" applyNumberFormat="1" applyFont="1" applyFill="1" applyBorder="1" applyAlignment="1">
      <alignment horizontal="center"/>
    </xf>
    <xf numFmtId="165" fontId="36" fillId="8" borderId="50" xfId="8" applyNumberFormat="1" applyFont="1" applyFill="1" applyBorder="1" applyAlignment="1">
      <alignment horizontal="center"/>
    </xf>
    <xf numFmtId="165" fontId="36" fillId="8" borderId="55" xfId="8" applyNumberFormat="1" applyFont="1" applyFill="1" applyBorder="1" applyAlignment="1">
      <alignment horizontal="center"/>
    </xf>
    <xf numFmtId="0" fontId="35" fillId="4" borderId="56" xfId="12" applyFont="1" applyFill="1" applyBorder="1" applyAlignment="1">
      <alignment horizontal="center" vertical="center"/>
    </xf>
    <xf numFmtId="165" fontId="36" fillId="5" borderId="57" xfId="8" applyNumberFormat="1" applyFont="1" applyFill="1" applyBorder="1" applyAlignment="1">
      <alignment horizontal="center"/>
    </xf>
    <xf numFmtId="165" fontId="36" fillId="8" borderId="57" xfId="8" applyNumberFormat="1" applyFont="1" applyFill="1" applyBorder="1" applyAlignment="1">
      <alignment horizontal="center"/>
    </xf>
    <xf numFmtId="165" fontId="36" fillId="8" borderId="58" xfId="8" applyNumberFormat="1" applyFont="1" applyFill="1" applyBorder="1" applyAlignment="1">
      <alignment horizontal="center"/>
    </xf>
    <xf numFmtId="0" fontId="44" fillId="0" borderId="0" xfId="1" applyFont="1"/>
    <xf numFmtId="0" fontId="8" fillId="0" borderId="0" xfId="1" applyFont="1"/>
    <xf numFmtId="165" fontId="36" fillId="8" borderId="0" xfId="8" applyNumberFormat="1" applyFont="1" applyFill="1" applyBorder="1" applyAlignment="1">
      <alignment horizontal="center"/>
    </xf>
    <xf numFmtId="165" fontId="36" fillId="5" borderId="0" xfId="8" applyNumberFormat="1" applyFont="1" applyFill="1" applyBorder="1" applyAlignment="1">
      <alignment horizontal="center"/>
    </xf>
    <xf numFmtId="165" fontId="36" fillId="8" borderId="59" xfId="8" applyNumberFormat="1" applyFont="1" applyFill="1" applyBorder="1" applyAlignment="1">
      <alignment horizontal="center"/>
    </xf>
    <xf numFmtId="0" fontId="49" fillId="0" borderId="0" xfId="0" applyFont="1" applyAlignment="1">
      <alignment horizontal="right"/>
    </xf>
    <xf numFmtId="0" fontId="50" fillId="2" borderId="0" xfId="1" applyFont="1" applyFill="1"/>
    <xf numFmtId="0" fontId="51" fillId="0" borderId="0" xfId="0" applyFont="1" applyAlignment="1">
      <alignment horizontal="right"/>
    </xf>
    <xf numFmtId="9" fontId="26" fillId="2" borderId="0" xfId="82" applyFont="1" applyFill="1" applyBorder="1"/>
    <xf numFmtId="9" fontId="26" fillId="0" borderId="0" xfId="82" applyFont="1"/>
    <xf numFmtId="165" fontId="36" fillId="0" borderId="0" xfId="1" applyNumberFormat="1" applyFont="1"/>
    <xf numFmtId="165" fontId="0" fillId="0" borderId="0" xfId="0" applyNumberFormat="1"/>
    <xf numFmtId="4" fontId="0" fillId="0" borderId="0" xfId="0" applyNumberFormat="1"/>
    <xf numFmtId="4" fontId="24" fillId="0" borderId="0" xfId="1" applyNumberFormat="1"/>
    <xf numFmtId="166" fontId="0" fillId="0" borderId="0" xfId="0" applyNumberFormat="1"/>
    <xf numFmtId="165" fontId="28" fillId="2" borderId="0" xfId="1" applyNumberFormat="1" applyFont="1" applyFill="1"/>
    <xf numFmtId="165" fontId="44" fillId="0" borderId="0" xfId="0" applyNumberFormat="1" applyFont="1"/>
    <xf numFmtId="3" fontId="6" fillId="8" borderId="6" xfId="9" applyNumberFormat="1" applyFont="1" applyFill="1" applyBorder="1" applyAlignment="1">
      <alignment horizontal="center" vertical="center" wrapText="1"/>
    </xf>
    <xf numFmtId="0" fontId="43" fillId="2" borderId="0" xfId="0" applyFont="1" applyFill="1"/>
    <xf numFmtId="0" fontId="43" fillId="2" borderId="0" xfId="23" applyFont="1" applyFill="1"/>
    <xf numFmtId="3" fontId="43" fillId="2" borderId="0" xfId="23" applyNumberFormat="1" applyFont="1" applyFill="1"/>
    <xf numFmtId="0" fontId="51" fillId="2" borderId="0" xfId="0" applyFont="1" applyFill="1" applyAlignment="1">
      <alignment horizontal="right"/>
    </xf>
    <xf numFmtId="3" fontId="43" fillId="2" borderId="0" xfId="0" applyNumberFormat="1" applyFont="1" applyFill="1"/>
    <xf numFmtId="164" fontId="43" fillId="2" borderId="0" xfId="81" applyFont="1" applyFill="1"/>
    <xf numFmtId="3" fontId="5" fillId="8" borderId="6" xfId="9" applyNumberFormat="1" applyFont="1" applyFill="1" applyBorder="1" applyAlignment="1">
      <alignment horizontal="center" vertical="center" wrapText="1"/>
    </xf>
    <xf numFmtId="165" fontId="8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10" borderId="0" xfId="82" applyFont="1" applyFill="1"/>
    <xf numFmtId="0" fontId="25" fillId="0" borderId="0" xfId="0" applyFont="1" applyAlignment="1">
      <alignment horizontal="center"/>
    </xf>
    <xf numFmtId="166" fontId="25" fillId="0" borderId="0" xfId="0" applyNumberFormat="1" applyFont="1"/>
    <xf numFmtId="166" fontId="0" fillId="11" borderId="0" xfId="0" applyNumberFormat="1" applyFill="1"/>
    <xf numFmtId="168" fontId="0" fillId="0" borderId="0" xfId="82" applyNumberFormat="1" applyFont="1"/>
    <xf numFmtId="0" fontId="3" fillId="0" borderId="0" xfId="83"/>
    <xf numFmtId="0" fontId="36" fillId="0" borderId="0" xfId="83" applyFont="1"/>
    <xf numFmtId="0" fontId="28" fillId="2" borderId="0" xfId="83" applyFont="1" applyFill="1"/>
    <xf numFmtId="0" fontId="35" fillId="4" borderId="27" xfId="83" applyFont="1" applyFill="1" applyBorder="1" applyAlignment="1">
      <alignment horizontal="center" vertical="center"/>
    </xf>
    <xf numFmtId="3" fontId="25" fillId="5" borderId="6" xfId="84" applyNumberFormat="1" applyFont="1" applyFill="1" applyBorder="1" applyAlignment="1">
      <alignment horizontal="center" vertical="center" wrapText="1"/>
    </xf>
    <xf numFmtId="3" fontId="25" fillId="5" borderId="17" xfId="84" applyNumberFormat="1" applyFont="1" applyFill="1" applyBorder="1" applyAlignment="1">
      <alignment horizontal="center" vertical="center" wrapText="1"/>
    </xf>
    <xf numFmtId="9" fontId="36" fillId="0" borderId="0" xfId="83" applyNumberFormat="1" applyFont="1"/>
    <xf numFmtId="9" fontId="36" fillId="0" borderId="0" xfId="85" applyFont="1" applyFill="1" applyBorder="1"/>
    <xf numFmtId="3" fontId="25" fillId="5" borderId="6" xfId="83" applyNumberFormat="1" applyFont="1" applyFill="1" applyBorder="1" applyAlignment="1">
      <alignment horizontal="center" vertical="center" wrapText="1"/>
    </xf>
    <xf numFmtId="3" fontId="25" fillId="5" borderId="17" xfId="83" applyNumberFormat="1" applyFont="1" applyFill="1" applyBorder="1" applyAlignment="1">
      <alignment horizontal="center" vertical="center" wrapText="1"/>
    </xf>
    <xf numFmtId="0" fontId="35" fillId="4" borderId="0" xfId="83" applyFont="1" applyFill="1" applyAlignment="1">
      <alignment horizontal="center" vertical="center"/>
    </xf>
    <xf numFmtId="0" fontId="26" fillId="0" borderId="0" xfId="83" applyFont="1"/>
    <xf numFmtId="0" fontId="26" fillId="2" borderId="0" xfId="83" applyFont="1" applyFill="1"/>
    <xf numFmtId="0" fontId="35" fillId="0" borderId="0" xfId="83" applyFont="1" applyAlignment="1">
      <alignment vertical="center"/>
    </xf>
    <xf numFmtId="9" fontId="26" fillId="0" borderId="0" xfId="83" applyNumberFormat="1" applyFont="1"/>
    <xf numFmtId="9" fontId="26" fillId="0" borderId="0" xfId="85" applyFont="1" applyFill="1" applyBorder="1"/>
    <xf numFmtId="0" fontId="35" fillId="4" borderId="60" xfId="12" applyFont="1" applyFill="1" applyBorder="1" applyAlignment="1">
      <alignment horizontal="center" vertical="center"/>
    </xf>
    <xf numFmtId="0" fontId="35" fillId="4" borderId="61" xfId="12" applyFont="1" applyFill="1" applyBorder="1" applyAlignment="1">
      <alignment horizontal="center" vertical="center"/>
    </xf>
    <xf numFmtId="165" fontId="36" fillId="5" borderId="62" xfId="8" applyNumberFormat="1" applyFont="1" applyFill="1" applyBorder="1" applyAlignment="1">
      <alignment horizontal="center"/>
    </xf>
    <xf numFmtId="165" fontId="36" fillId="5" borderId="63" xfId="8" applyNumberFormat="1" applyFont="1" applyFill="1" applyBorder="1" applyAlignment="1">
      <alignment horizontal="center"/>
    </xf>
    <xf numFmtId="165" fontId="36" fillId="8" borderId="64" xfId="8" applyNumberFormat="1" applyFont="1" applyFill="1" applyBorder="1" applyAlignment="1">
      <alignment horizontal="center"/>
    </xf>
    <xf numFmtId="165" fontId="36" fillId="5" borderId="65" xfId="8" applyNumberFormat="1" applyFont="1" applyFill="1" applyBorder="1" applyAlignment="1">
      <alignment horizontal="center"/>
    </xf>
    <xf numFmtId="165" fontId="36" fillId="8" borderId="66" xfId="8" applyNumberFormat="1" applyFont="1" applyFill="1" applyBorder="1" applyAlignment="1">
      <alignment horizontal="center"/>
    </xf>
    <xf numFmtId="3" fontId="1" fillId="8" borderId="6" xfId="9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23" applyNumberFormat="1" applyFont="1" applyFill="1"/>
    <xf numFmtId="0" fontId="44" fillId="2" borderId="0" xfId="0" applyFont="1" applyFill="1"/>
    <xf numFmtId="0" fontId="43" fillId="0" borderId="0" xfId="23" applyFont="1"/>
    <xf numFmtId="165" fontId="44" fillId="2" borderId="0" xfId="23" applyNumberFormat="1" applyFont="1" applyFill="1"/>
    <xf numFmtId="4" fontId="44" fillId="2" borderId="0" xfId="0" applyNumberFormat="1" applyFont="1" applyFill="1"/>
    <xf numFmtId="0" fontId="35" fillId="4" borderId="23" xfId="83" applyFont="1" applyFill="1" applyBorder="1" applyAlignment="1">
      <alignment horizontal="center" vertical="center"/>
    </xf>
    <xf numFmtId="0" fontId="35" fillId="4" borderId="25" xfId="83" applyFont="1" applyFill="1" applyBorder="1" applyAlignment="1">
      <alignment horizontal="center" vertical="center"/>
    </xf>
    <xf numFmtId="0" fontId="35" fillId="4" borderId="1" xfId="83" applyFont="1" applyFill="1" applyBorder="1" applyAlignment="1">
      <alignment horizontal="center" vertical="center"/>
    </xf>
    <xf numFmtId="0" fontId="35" fillId="4" borderId="3" xfId="83" applyFont="1" applyFill="1" applyBorder="1" applyAlignment="1">
      <alignment horizontal="center" vertical="center"/>
    </xf>
    <xf numFmtId="0" fontId="35" fillId="4" borderId="24" xfId="83" applyFont="1" applyFill="1" applyBorder="1" applyAlignment="1">
      <alignment horizontal="center" vertical="center"/>
    </xf>
    <xf numFmtId="0" fontId="35" fillId="4" borderId="26" xfId="83" applyFont="1" applyFill="1" applyBorder="1" applyAlignment="1">
      <alignment horizontal="center" vertical="center"/>
    </xf>
    <xf numFmtId="0" fontId="41" fillId="4" borderId="9" xfId="1" applyFont="1" applyFill="1" applyBorder="1" applyAlignment="1">
      <alignment horizontal="center" vertical="center" textRotation="90"/>
    </xf>
    <xf numFmtId="0" fontId="41" fillId="4" borderId="11" xfId="1" applyFont="1" applyFill="1" applyBorder="1" applyAlignment="1">
      <alignment horizontal="center" vertical="center" textRotation="90"/>
    </xf>
    <xf numFmtId="0" fontId="41" fillId="4" borderId="9" xfId="1" applyFont="1" applyFill="1" applyBorder="1" applyAlignment="1">
      <alignment horizontal="center" textRotation="90"/>
    </xf>
    <xf numFmtId="0" fontId="41" fillId="4" borderId="11" xfId="1" applyFont="1" applyFill="1" applyBorder="1" applyAlignment="1">
      <alignment horizontal="center" textRotation="90"/>
    </xf>
    <xf numFmtId="0" fontId="41" fillId="4" borderId="12" xfId="1" applyFont="1" applyFill="1" applyBorder="1" applyAlignment="1">
      <alignment horizontal="center" textRotation="90"/>
    </xf>
    <xf numFmtId="0" fontId="35" fillId="4" borderId="1" xfId="1" applyFont="1" applyFill="1" applyBorder="1" applyAlignment="1">
      <alignment horizontal="center" vertical="center"/>
    </xf>
    <xf numFmtId="0" fontId="35" fillId="4" borderId="34" xfId="1" applyFont="1" applyFill="1" applyBorder="1" applyAlignment="1">
      <alignment horizontal="center" vertical="center"/>
    </xf>
    <xf numFmtId="0" fontId="41" fillId="4" borderId="41" xfId="1" applyFont="1" applyFill="1" applyBorder="1" applyAlignment="1">
      <alignment horizontal="center" vertical="center" textRotation="90"/>
    </xf>
    <xf numFmtId="0" fontId="41" fillId="4" borderId="12" xfId="1" applyFont="1" applyFill="1" applyBorder="1" applyAlignment="1">
      <alignment horizontal="center" vertical="center" textRotation="90"/>
    </xf>
    <xf numFmtId="0" fontId="35" fillId="4" borderId="2" xfId="1" applyFont="1" applyFill="1" applyBorder="1" applyAlignment="1">
      <alignment horizontal="center" vertical="center"/>
    </xf>
    <xf numFmtId="0" fontId="35" fillId="4" borderId="35" xfId="1" applyFont="1" applyFill="1" applyBorder="1" applyAlignment="1">
      <alignment horizontal="center" vertical="center"/>
    </xf>
    <xf numFmtId="0" fontId="35" fillId="4" borderId="11" xfId="1" applyFont="1" applyFill="1" applyBorder="1" applyAlignment="1">
      <alignment horizontal="center" vertical="center"/>
    </xf>
    <xf numFmtId="0" fontId="35" fillId="4" borderId="36" xfId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35" fillId="4" borderId="20" xfId="12" applyFont="1" applyFill="1" applyBorder="1" applyAlignment="1">
      <alignment horizontal="center" vertical="center"/>
    </xf>
    <xf numFmtId="0" fontId="35" fillId="4" borderId="22" xfId="12" applyFont="1" applyFill="1" applyBorder="1" applyAlignment="1">
      <alignment horizontal="center" vertical="center"/>
    </xf>
    <xf numFmtId="0" fontId="35" fillId="4" borderId="18" xfId="12" applyFont="1" applyFill="1" applyBorder="1" applyAlignment="1">
      <alignment horizontal="center" vertical="center"/>
    </xf>
    <xf numFmtId="0" fontId="35" fillId="4" borderId="21" xfId="12" applyFont="1" applyFill="1" applyBorder="1" applyAlignment="1">
      <alignment horizontal="center" vertical="center"/>
    </xf>
    <xf numFmtId="0" fontId="35" fillId="4" borderId="19" xfId="12" applyFont="1" applyFill="1" applyBorder="1" applyAlignment="1">
      <alignment horizontal="center" vertical="center"/>
    </xf>
    <xf numFmtId="0" fontId="35" fillId="4" borderId="12" xfId="12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21" fillId="5" borderId="7" xfId="9" applyNumberFormat="1" applyFill="1" applyBorder="1" applyAlignment="1">
      <alignment horizontal="center" vertical="center" wrapText="1"/>
    </xf>
    <xf numFmtId="3" fontId="21" fillId="5" borderId="8" xfId="9" applyNumberFormat="1" applyFill="1" applyBorder="1" applyAlignment="1">
      <alignment horizontal="center" vertical="center" wrapText="1"/>
    </xf>
    <xf numFmtId="0" fontId="6" fillId="8" borderId="6" xfId="81" applyNumberFormat="1" applyFont="1" applyFill="1" applyBorder="1" applyAlignment="1">
      <alignment horizontal="center" vertical="center" wrapText="1"/>
    </xf>
    <xf numFmtId="0" fontId="6" fillId="8" borderId="7" xfId="81" applyNumberFormat="1" applyFont="1" applyFill="1" applyBorder="1" applyAlignment="1">
      <alignment horizontal="center" vertical="center" wrapText="1"/>
    </xf>
    <xf numFmtId="0" fontId="6" fillId="8" borderId="8" xfId="81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21" fillId="8" borderId="7" xfId="9" applyNumberFormat="1" applyFill="1" applyBorder="1" applyAlignment="1">
      <alignment horizontal="center" vertical="center" wrapText="1"/>
    </xf>
    <xf numFmtId="3" fontId="21" fillId="8" borderId="8" xfId="9" applyNumberForma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6" fillId="5" borderId="7" xfId="9" applyNumberFormat="1" applyFont="1" applyFill="1" applyBorder="1" applyAlignment="1">
      <alignment horizontal="center" vertical="center" wrapText="1"/>
    </xf>
    <xf numFmtId="49" fontId="6" fillId="5" borderId="8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49" fontId="12" fillId="5" borderId="7" xfId="9" applyNumberFormat="1" applyFont="1" applyFill="1" applyBorder="1" applyAlignment="1">
      <alignment horizontal="center" vertical="center" wrapText="1"/>
    </xf>
    <xf numFmtId="49" fontId="12" fillId="5" borderId="8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0" fontId="35" fillId="4" borderId="23" xfId="9" applyFont="1" applyFill="1" applyBorder="1" applyAlignment="1">
      <alignment horizontal="center" vertical="center"/>
    </xf>
    <xf numFmtId="0" fontId="35" fillId="4" borderId="25" xfId="9" applyFont="1" applyFill="1" applyBorder="1" applyAlignment="1">
      <alignment horizontal="center" vertical="center"/>
    </xf>
    <xf numFmtId="0" fontId="35" fillId="4" borderId="1" xfId="9" applyFont="1" applyFill="1" applyBorder="1" applyAlignment="1">
      <alignment horizontal="center" vertical="center"/>
    </xf>
    <xf numFmtId="0" fontId="35" fillId="4" borderId="0" xfId="9" applyFont="1" applyFill="1" applyAlignment="1">
      <alignment horizontal="center" vertical="center"/>
    </xf>
    <xf numFmtId="0" fontId="35" fillId="4" borderId="2" xfId="9" applyFont="1" applyFill="1" applyBorder="1" applyAlignment="1">
      <alignment horizontal="center" vertical="center"/>
    </xf>
    <xf numFmtId="0" fontId="35" fillId="4" borderId="3" xfId="9" applyFont="1" applyFill="1" applyBorder="1" applyAlignment="1">
      <alignment horizontal="center" vertical="center"/>
    </xf>
    <xf numFmtId="0" fontId="35" fillId="4" borderId="4" xfId="9" applyFont="1" applyFill="1" applyBorder="1" applyAlignment="1">
      <alignment horizontal="center" vertical="center"/>
    </xf>
    <xf numFmtId="0" fontId="35" fillId="4" borderId="5" xfId="9" applyFont="1" applyFill="1" applyBorder="1" applyAlignment="1">
      <alignment horizontal="center" vertical="center"/>
    </xf>
    <xf numFmtId="0" fontId="35" fillId="4" borderId="1" xfId="9" applyFont="1" applyFill="1" applyBorder="1" applyAlignment="1">
      <alignment horizontal="center" vertical="center" wrapText="1"/>
    </xf>
    <xf numFmtId="0" fontId="35" fillId="4" borderId="0" xfId="9" applyFont="1" applyFill="1" applyAlignment="1">
      <alignment horizontal="center" vertical="center" wrapText="1"/>
    </xf>
    <xf numFmtId="0" fontId="35" fillId="4" borderId="2" xfId="9" applyFont="1" applyFill="1" applyBorder="1" applyAlignment="1">
      <alignment horizontal="center" vertical="center" wrapText="1"/>
    </xf>
    <xf numFmtId="0" fontId="35" fillId="4" borderId="3" xfId="9" applyFont="1" applyFill="1" applyBorder="1" applyAlignment="1">
      <alignment horizontal="center" vertical="center" wrapText="1"/>
    </xf>
    <xf numFmtId="0" fontId="35" fillId="4" borderId="4" xfId="9" applyFont="1" applyFill="1" applyBorder="1" applyAlignment="1">
      <alignment horizontal="center" vertical="center" wrapText="1"/>
    </xf>
    <xf numFmtId="0" fontId="35" fillId="4" borderId="5" xfId="9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0" fontId="12" fillId="8" borderId="6" xfId="81" applyNumberFormat="1" applyFont="1" applyFill="1" applyBorder="1" applyAlignment="1">
      <alignment horizontal="center" vertical="center" wrapText="1"/>
    </xf>
    <xf numFmtId="0" fontId="21" fillId="8" borderId="7" xfId="81" applyNumberFormat="1" applyFont="1" applyFill="1" applyBorder="1" applyAlignment="1">
      <alignment horizontal="center" vertical="center" wrapText="1"/>
    </xf>
    <xf numFmtId="0" fontId="21" fillId="8" borderId="8" xfId="81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0" fontId="21" fillId="8" borderId="6" xfId="81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49" fontId="16" fillId="5" borderId="7" xfId="9" applyNumberFormat="1" applyFont="1" applyFill="1" applyBorder="1" applyAlignment="1">
      <alignment horizontal="center" vertical="center" wrapText="1"/>
    </xf>
    <xf numFmtId="49" fontId="16" fillId="5" borderId="8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3" fontId="14" fillId="8" borderId="6" xfId="9" applyNumberFormat="1" applyFont="1" applyFill="1" applyBorder="1" applyAlignment="1">
      <alignment horizontal="center" vertical="center" wrapText="1"/>
    </xf>
    <xf numFmtId="49" fontId="13" fillId="5" borderId="6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3" fontId="16" fillId="5" borderId="6" xfId="9" applyNumberFormat="1" applyFont="1" applyFill="1" applyBorder="1" applyAlignment="1">
      <alignment horizontal="center" vertical="center" wrapText="1"/>
    </xf>
    <xf numFmtId="3" fontId="16" fillId="8" borderId="6" xfId="9" applyNumberFormat="1" applyFont="1" applyFill="1" applyBorder="1" applyAlignment="1">
      <alignment horizontal="center" vertical="center" wrapText="1"/>
    </xf>
    <xf numFmtId="49" fontId="16" fillId="5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3" fontId="21" fillId="5" borderId="6" xfId="9" applyNumberFormat="1" applyFill="1" applyBorder="1" applyAlignment="1">
      <alignment horizontal="center" vertical="center" wrapText="1"/>
    </xf>
    <xf numFmtId="3" fontId="20" fillId="8" borderId="6" xfId="9" applyNumberFormat="1" applyFont="1" applyFill="1" applyBorder="1" applyAlignment="1">
      <alignment horizontal="center" vertical="center" wrapText="1"/>
    </xf>
    <xf numFmtId="3" fontId="19" fillId="5" borderId="6" xfId="9" applyNumberFormat="1" applyFont="1" applyFill="1" applyBorder="1" applyAlignment="1">
      <alignment horizontal="center" vertical="center" wrapText="1"/>
    </xf>
    <xf numFmtId="49" fontId="19" fillId="5" borderId="6" xfId="9" applyNumberFormat="1" applyFont="1" applyFill="1" applyBorder="1" applyAlignment="1">
      <alignment horizontal="center" vertical="center" wrapText="1"/>
    </xf>
    <xf numFmtId="49" fontId="19" fillId="5" borderId="7" xfId="9" applyNumberFormat="1" applyFont="1" applyFill="1" applyBorder="1" applyAlignment="1">
      <alignment horizontal="center" vertical="center" wrapText="1"/>
    </xf>
    <xf numFmtId="49" fontId="19" fillId="5" borderId="8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3" fontId="19" fillId="5" borderId="7" xfId="9" applyNumberFormat="1" applyFont="1" applyFill="1" applyBorder="1" applyAlignment="1">
      <alignment horizontal="center" vertical="center" wrapText="1"/>
    </xf>
    <xf numFmtId="3" fontId="19" fillId="5" borderId="8" xfId="9" applyNumberFormat="1" applyFont="1" applyFill="1" applyBorder="1" applyAlignment="1">
      <alignment horizontal="center" vertical="center" wrapText="1"/>
    </xf>
    <xf numFmtId="3" fontId="20" fillId="8" borderId="7" xfId="9" applyNumberFormat="1" applyFont="1" applyFill="1" applyBorder="1" applyAlignment="1">
      <alignment horizontal="center" vertical="center" wrapText="1"/>
    </xf>
    <xf numFmtId="3" fontId="20" fillId="8" borderId="8" xfId="9" applyNumberFormat="1" applyFont="1" applyFill="1" applyBorder="1" applyAlignment="1">
      <alignment horizontal="center" vertical="center" wrapText="1"/>
    </xf>
    <xf numFmtId="0" fontId="35" fillId="4" borderId="48" xfId="9" applyFont="1" applyFill="1" applyBorder="1" applyAlignment="1">
      <alignment horizontal="center" vertical="center"/>
    </xf>
    <xf numFmtId="0" fontId="35" fillId="4" borderId="49" xfId="9" applyFont="1" applyFill="1" applyBorder="1" applyAlignment="1">
      <alignment horizontal="center" vertical="center"/>
    </xf>
    <xf numFmtId="49" fontId="14" fillId="5" borderId="6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</cellXfs>
  <cellStyles count="86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11208</c:v>
                </c:pt>
                <c:pt idx="1">
                  <c:v>11618</c:v>
                </c:pt>
                <c:pt idx="2">
                  <c:v>11719</c:v>
                </c:pt>
                <c:pt idx="3">
                  <c:v>11635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CE-4615-853F-259DC6596814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11721</c:v>
                </c:pt>
                <c:pt idx="1">
                  <c:v>12201</c:v>
                </c:pt>
                <c:pt idx="2">
                  <c:v>12331</c:v>
                </c:pt>
                <c:pt idx="3">
                  <c:v>12217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CE-4615-853F-259DC6596814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12403</c:v>
                </c:pt>
                <c:pt idx="1">
                  <c:v>12677</c:v>
                </c:pt>
                <c:pt idx="2">
                  <c:v>12731</c:v>
                </c:pt>
                <c:pt idx="3">
                  <c:v>12589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12542</c:v>
                </c:pt>
                <c:pt idx="1">
                  <c:v>11830</c:v>
                </c:pt>
                <c:pt idx="2">
                  <c:v>11760</c:v>
                </c:pt>
                <c:pt idx="3">
                  <c:v>11296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10883</c:v>
                </c:pt>
                <c:pt idx="1">
                  <c:v>11086</c:v>
                </c:pt>
                <c:pt idx="2">
                  <c:v>11590</c:v>
                </c:pt>
                <c:pt idx="3">
                  <c:v>11530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dLbl>
              <c:idx val="0"/>
              <c:layout>
                <c:manualLayout>
                  <c:x val="4.387097190208182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17-45D6-A580-540F666AFA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11572</c:v>
                </c:pt>
                <c:pt idx="1">
                  <c:v>11865</c:v>
                </c:pt>
                <c:pt idx="2">
                  <c:v>11031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6"/>
          <c:order val="6"/>
          <c:tx>
            <c:strRef>
              <c:f>'1. Liczba deklaracji'!$B$17</c:f>
              <c:strCache>
                <c:ptCount val="1"/>
                <c:pt idx="0">
                  <c:v>Trend 2019</c:v>
                </c:pt>
              </c:strCache>
            </c:strRef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1.0220914294928647</c:v>
                </c:pt>
                <c:pt idx="2">
                  <c:v>1.0042596828902737</c:v>
                </c:pt>
                <c:pt idx="3">
                  <c:v>0.98884612363522106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5CE-4615-853F-259DC6596814}"/>
            </c:ext>
          </c:extLst>
        </c:ser>
        <c:ser>
          <c:idx val="7"/>
          <c:order val="7"/>
          <c:tx>
            <c:strRef>
              <c:f>'1. Liczba deklaracji'!$B$18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deklaracji'!$C$18:$F$18</c:f>
              <c:numCache>
                <c:formatCode>0%</c:formatCode>
                <c:ptCount val="4"/>
                <c:pt idx="0">
                  <c:v>1</c:v>
                </c:pt>
                <c:pt idx="1">
                  <c:v>0.94323074469781532</c:v>
                </c:pt>
                <c:pt idx="2">
                  <c:v>0.99408284023668636</c:v>
                </c:pt>
                <c:pt idx="3">
                  <c:v>0.96054421768707487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5CE-4615-853F-259DC6596814}"/>
            </c:ext>
          </c:extLst>
        </c:ser>
        <c:ser>
          <c:idx val="8"/>
          <c:order val="8"/>
          <c:tx>
            <c:strRef>
              <c:f>'1. Liczba deklaracji'!$B$19</c:f>
              <c:strCache>
                <c:ptCount val="1"/>
                <c:pt idx="0">
                  <c:v>Trend 2021</c:v>
                </c:pt>
              </c:strCache>
            </c:strRef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deklaracji'!$C$19:$F$19</c:f>
              <c:numCache>
                <c:formatCode>0%</c:formatCode>
                <c:ptCount val="4"/>
                <c:pt idx="0">
                  <c:v>1</c:v>
                </c:pt>
                <c:pt idx="1">
                  <c:v>1.0186529449600294</c:v>
                </c:pt>
                <c:pt idx="2">
                  <c:v>1.0454627458055206</c:v>
                </c:pt>
                <c:pt idx="3">
                  <c:v>0.994823123382226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5CE-4615-853F-259DC6596814}"/>
            </c:ext>
          </c:extLst>
        </c:ser>
        <c:ser>
          <c:idx val="9"/>
          <c:order val="9"/>
          <c:tx>
            <c:strRef>
              <c:f>'1. Liczba deklaracji'!$B$20</c:f>
              <c:strCache>
                <c:ptCount val="1"/>
                <c:pt idx="0">
                  <c:v>Trend 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deklaracji'!$C$20:$F$20</c:f>
              <c:numCache>
                <c:formatCode>0%</c:formatCode>
                <c:ptCount val="4"/>
                <c:pt idx="0">
                  <c:v>1</c:v>
                </c:pt>
                <c:pt idx="1">
                  <c:v>1.0253197372969236</c:v>
                </c:pt>
                <c:pt idx="2">
                  <c:v>0.92970922882427309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401-4AA3-9646-533EA3653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3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  <c:min val="0.8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88267</c:v>
                </c:pt>
                <c:pt idx="2">
                  <c:v>83575</c:v>
                </c:pt>
                <c:pt idx="3">
                  <c:v>67359</c:v>
                </c:pt>
                <c:pt idx="4">
                  <c:v>102459</c:v>
                </c:pt>
                <c:pt idx="5">
                  <c:v>89730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232179</c:v>
                </c:pt>
                <c:pt idx="1">
                  <c:v>320724</c:v>
                </c:pt>
                <c:pt idx="2">
                  <c:v>313009</c:v>
                </c:pt>
                <c:pt idx="3">
                  <c:v>235550</c:v>
                </c:pt>
                <c:pt idx="4">
                  <c:v>282294</c:v>
                </c:pt>
                <c:pt idx="5">
                  <c:v>370028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OT'!$O$5:$AE$5</c:f>
              <c:numCache>
                <c:formatCode>_-* #\ ##0\ _z_ł_-;\-* #\ ##0\ _z_ł_-;_-* "-"??\ _z_ł_-;_-@_-</c:formatCode>
                <c:ptCount val="17"/>
                <c:pt idx="0">
                  <c:v>421411</c:v>
                </c:pt>
                <c:pt idx="1">
                  <c:v>222475</c:v>
                </c:pt>
                <c:pt idx="2">
                  <c:v>278647</c:v>
                </c:pt>
                <c:pt idx="3">
                  <c:v>285882</c:v>
                </c:pt>
                <c:pt idx="4">
                  <c:v>435692</c:v>
                </c:pt>
                <c:pt idx="5">
                  <c:v>231766</c:v>
                </c:pt>
                <c:pt idx="6">
                  <c:v>207268</c:v>
                </c:pt>
                <c:pt idx="7">
                  <c:v>64748</c:v>
                </c:pt>
                <c:pt idx="8">
                  <c:v>186177</c:v>
                </c:pt>
                <c:pt idx="9">
                  <c:v>47447</c:v>
                </c:pt>
                <c:pt idx="10">
                  <c:v>86122</c:v>
                </c:pt>
                <c:pt idx="11">
                  <c:v>269656</c:v>
                </c:pt>
                <c:pt idx="12">
                  <c:v>334247</c:v>
                </c:pt>
                <c:pt idx="13">
                  <c:v>161644</c:v>
                </c:pt>
                <c:pt idx="14">
                  <c:v>216095</c:v>
                </c:pt>
                <c:pt idx="15">
                  <c:v>373738</c:v>
                </c:pt>
                <c:pt idx="16">
                  <c:v>395139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OT'!$O$6:$AE$6</c:f>
              <c:numCache>
                <c:formatCode>_-* #\ ##0\ _z_ł_-;\-* #\ ##0\ _z_ł_-;_-* "-"??\ _z_ł_-;_-@_-</c:formatCode>
                <c:ptCount val="17"/>
                <c:pt idx="0">
                  <c:v>18439</c:v>
                </c:pt>
                <c:pt idx="1">
                  <c:v>23739</c:v>
                </c:pt>
                <c:pt idx="2">
                  <c:v>31804</c:v>
                </c:pt>
                <c:pt idx="3">
                  <c:v>23356</c:v>
                </c:pt>
                <c:pt idx="4">
                  <c:v>26842</c:v>
                </c:pt>
                <c:pt idx="5">
                  <c:v>32705</c:v>
                </c:pt>
                <c:pt idx="6">
                  <c:v>23232</c:v>
                </c:pt>
                <c:pt idx="7">
                  <c:v>3292</c:v>
                </c:pt>
                <c:pt idx="8">
                  <c:v>5381</c:v>
                </c:pt>
                <c:pt idx="9">
                  <c:v>4284</c:v>
                </c:pt>
                <c:pt idx="10">
                  <c:v>8189</c:v>
                </c:pt>
                <c:pt idx="11">
                  <c:v>12908</c:v>
                </c:pt>
                <c:pt idx="12">
                  <c:v>15841</c:v>
                </c:pt>
                <c:pt idx="13">
                  <c:v>18833</c:v>
                </c:pt>
                <c:pt idx="14">
                  <c:v>23075</c:v>
                </c:pt>
                <c:pt idx="15">
                  <c:v>29963</c:v>
                </c:pt>
                <c:pt idx="16">
                  <c:v>26357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OT'!$O$7:$AE$7</c:f>
              <c:numCache>
                <c:formatCode>_-* #\ ##0\ _z_ł_-;\-* #\ ##0\ _z_ł_-;_-* "-"??\ _z_ł_-;_-@_-</c:formatCode>
                <c:ptCount val="17"/>
                <c:pt idx="0">
                  <c:v>1041</c:v>
                </c:pt>
                <c:pt idx="1">
                  <c:v>1268</c:v>
                </c:pt>
                <c:pt idx="2">
                  <c:v>1853</c:v>
                </c:pt>
                <c:pt idx="3">
                  <c:v>1156</c:v>
                </c:pt>
                <c:pt idx="4">
                  <c:v>1688</c:v>
                </c:pt>
                <c:pt idx="5">
                  <c:v>1490</c:v>
                </c:pt>
                <c:pt idx="6">
                  <c:v>1000</c:v>
                </c:pt>
                <c:pt idx="7">
                  <c:v>189</c:v>
                </c:pt>
                <c:pt idx="8">
                  <c:v>414</c:v>
                </c:pt>
                <c:pt idx="9">
                  <c:v>436</c:v>
                </c:pt>
                <c:pt idx="10">
                  <c:v>677</c:v>
                </c:pt>
                <c:pt idx="11">
                  <c:v>670</c:v>
                </c:pt>
                <c:pt idx="12">
                  <c:v>983</c:v>
                </c:pt>
                <c:pt idx="13">
                  <c:v>1088</c:v>
                </c:pt>
                <c:pt idx="14">
                  <c:v>1252</c:v>
                </c:pt>
                <c:pt idx="15">
                  <c:v>1381</c:v>
                </c:pt>
                <c:pt idx="16">
                  <c:v>2163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OT'!$O$8:$AE$8</c:f>
              <c:numCache>
                <c:formatCode>_-* #\ ##0\ _z_ł_-;\-* #\ ##0\ _z_ł_-;_-* "-"??\ _z_ł_-;_-@_-</c:formatCode>
                <c:ptCount val="17"/>
                <c:pt idx="0">
                  <c:v>71501</c:v>
                </c:pt>
                <c:pt idx="1">
                  <c:v>61168</c:v>
                </c:pt>
                <c:pt idx="2">
                  <c:v>99203</c:v>
                </c:pt>
                <c:pt idx="3">
                  <c:v>86911</c:v>
                </c:pt>
                <c:pt idx="4">
                  <c:v>76174</c:v>
                </c:pt>
                <c:pt idx="5">
                  <c:v>68321</c:v>
                </c:pt>
                <c:pt idx="6">
                  <c:v>66389</c:v>
                </c:pt>
                <c:pt idx="7">
                  <c:v>7118</c:v>
                </c:pt>
                <c:pt idx="8">
                  <c:v>25063</c:v>
                </c:pt>
                <c:pt idx="9">
                  <c:v>7833</c:v>
                </c:pt>
                <c:pt idx="10">
                  <c:v>12171</c:v>
                </c:pt>
                <c:pt idx="11">
                  <c:v>36665</c:v>
                </c:pt>
                <c:pt idx="12">
                  <c:v>55604</c:v>
                </c:pt>
                <c:pt idx="13">
                  <c:v>30809</c:v>
                </c:pt>
                <c:pt idx="14">
                  <c:v>56899</c:v>
                </c:pt>
                <c:pt idx="15">
                  <c:v>89007</c:v>
                </c:pt>
                <c:pt idx="16">
                  <c:v>68349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OT'!$O$9:$AE$9</c:f>
              <c:numCache>
                <c:formatCode>_-* #\ ##0\ _z_ł_-;\-* #\ ##0\ _z_ł_-;_-* "-"??\ _z_ł_-;_-@_-</c:formatCode>
                <c:ptCount val="17"/>
                <c:pt idx="0">
                  <c:v>5597</c:v>
                </c:pt>
                <c:pt idx="1">
                  <c:v>8265</c:v>
                </c:pt>
                <c:pt idx="2">
                  <c:v>7500</c:v>
                </c:pt>
                <c:pt idx="3">
                  <c:v>3693</c:v>
                </c:pt>
                <c:pt idx="4">
                  <c:v>8290</c:v>
                </c:pt>
                <c:pt idx="5">
                  <c:v>10162</c:v>
                </c:pt>
                <c:pt idx="6">
                  <c:v>5970</c:v>
                </c:pt>
                <c:pt idx="7">
                  <c:v>807</c:v>
                </c:pt>
                <c:pt idx="8">
                  <c:v>4955</c:v>
                </c:pt>
                <c:pt idx="9">
                  <c:v>2981</c:v>
                </c:pt>
                <c:pt idx="10">
                  <c:v>6738</c:v>
                </c:pt>
                <c:pt idx="11">
                  <c:v>4656</c:v>
                </c:pt>
                <c:pt idx="12">
                  <c:v>8625</c:v>
                </c:pt>
                <c:pt idx="13">
                  <c:v>11028</c:v>
                </c:pt>
                <c:pt idx="14">
                  <c:v>9571</c:v>
                </c:pt>
                <c:pt idx="15">
                  <c:v>5556</c:v>
                </c:pt>
                <c:pt idx="16">
                  <c:v>10428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OT'!$O$10:$AE$10</c:f>
              <c:numCache>
                <c:formatCode>_-* #\ ##0\ _z_ł_-;\-* #\ ##0\ _z_ł_-;_-* "-"??\ _z_ł_-;_-@_-</c:formatCode>
                <c:ptCount val="17"/>
                <c:pt idx="0">
                  <c:v>243027</c:v>
                </c:pt>
                <c:pt idx="1">
                  <c:v>181683</c:v>
                </c:pt>
                <c:pt idx="2">
                  <c:v>242291</c:v>
                </c:pt>
                <c:pt idx="3">
                  <c:v>326795</c:v>
                </c:pt>
                <c:pt idx="4">
                  <c:v>248366</c:v>
                </c:pt>
                <c:pt idx="5">
                  <c:v>179322</c:v>
                </c:pt>
                <c:pt idx="6">
                  <c:v>184732</c:v>
                </c:pt>
                <c:pt idx="7">
                  <c:v>64535</c:v>
                </c:pt>
                <c:pt idx="8">
                  <c:v>124032</c:v>
                </c:pt>
                <c:pt idx="9">
                  <c:v>31515</c:v>
                </c:pt>
                <c:pt idx="10">
                  <c:v>85770</c:v>
                </c:pt>
                <c:pt idx="11">
                  <c:v>174769</c:v>
                </c:pt>
                <c:pt idx="12">
                  <c:v>298583</c:v>
                </c:pt>
                <c:pt idx="13">
                  <c:v>77420</c:v>
                </c:pt>
                <c:pt idx="14">
                  <c:v>142500</c:v>
                </c:pt>
                <c:pt idx="15">
                  <c:v>209504</c:v>
                </c:pt>
                <c:pt idx="16">
                  <c:v>194670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'3. Podróżni OT'!$O$5:$AE$5</c:f>
              <c:numCache>
                <c:formatCode>_-* #\ ##0\ _z_ł_-;\-* #\ ##0\ _z_ł_-;_-* "-"??\ _z_ł_-;_-@_-</c:formatCode>
                <c:ptCount val="17"/>
                <c:pt idx="0">
                  <c:v>1067957</c:v>
                </c:pt>
                <c:pt idx="1">
                  <c:v>621369</c:v>
                </c:pt>
                <c:pt idx="2">
                  <c:v>781109</c:v>
                </c:pt>
                <c:pt idx="3">
                  <c:v>762797</c:v>
                </c:pt>
                <c:pt idx="4">
                  <c:v>1125525</c:v>
                </c:pt>
                <c:pt idx="5">
                  <c:v>641049</c:v>
                </c:pt>
                <c:pt idx="6">
                  <c:v>575733</c:v>
                </c:pt>
                <c:pt idx="7">
                  <c:v>186317</c:v>
                </c:pt>
                <c:pt idx="8">
                  <c:v>479692</c:v>
                </c:pt>
                <c:pt idx="9">
                  <c:v>118627</c:v>
                </c:pt>
                <c:pt idx="10">
                  <c:v>228217</c:v>
                </c:pt>
                <c:pt idx="11">
                  <c:v>715719</c:v>
                </c:pt>
                <c:pt idx="12">
                  <c:v>833729</c:v>
                </c:pt>
                <c:pt idx="13">
                  <c:v>433851</c:v>
                </c:pt>
                <c:pt idx="14">
                  <c:v>602663</c:v>
                </c:pt>
                <c:pt idx="15">
                  <c:v>1013820</c:v>
                </c:pt>
                <c:pt idx="16">
                  <c:v>1006840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'3. Podróżni OT'!$O$6:$AE$6</c:f>
              <c:numCache>
                <c:formatCode>_-* #\ ##0\ _z_ł_-;\-* #\ ##0\ _z_ł_-;_-* "-"??\ _z_ł_-;_-@_-</c:formatCode>
                <c:ptCount val="17"/>
                <c:pt idx="0">
                  <c:v>41954</c:v>
                </c:pt>
                <c:pt idx="1">
                  <c:v>56678</c:v>
                </c:pt>
                <c:pt idx="2">
                  <c:v>73452</c:v>
                </c:pt>
                <c:pt idx="3">
                  <c:v>52559</c:v>
                </c:pt>
                <c:pt idx="4">
                  <c:v>61341</c:v>
                </c:pt>
                <c:pt idx="5">
                  <c:v>74433</c:v>
                </c:pt>
                <c:pt idx="6">
                  <c:v>54947</c:v>
                </c:pt>
                <c:pt idx="7">
                  <c:v>6862</c:v>
                </c:pt>
                <c:pt idx="8">
                  <c:v>11580</c:v>
                </c:pt>
                <c:pt idx="9">
                  <c:v>9354</c:v>
                </c:pt>
                <c:pt idx="10">
                  <c:v>17333</c:v>
                </c:pt>
                <c:pt idx="11">
                  <c:v>28887</c:v>
                </c:pt>
                <c:pt idx="12">
                  <c:v>35784</c:v>
                </c:pt>
                <c:pt idx="13">
                  <c:v>44222</c:v>
                </c:pt>
                <c:pt idx="14">
                  <c:v>53467</c:v>
                </c:pt>
                <c:pt idx="15">
                  <c:v>69325</c:v>
                </c:pt>
                <c:pt idx="16">
                  <c:v>58980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'3. Podróżni OT'!$O$7:$AE$7</c:f>
              <c:numCache>
                <c:formatCode>_-* #\ ##0\ _z_ł_-;\-* #\ ##0\ _z_ł_-;_-* "-"??\ _z_ł_-;_-@_-</c:formatCode>
                <c:ptCount val="17"/>
                <c:pt idx="0">
                  <c:v>2212</c:v>
                </c:pt>
                <c:pt idx="1">
                  <c:v>2516</c:v>
                </c:pt>
                <c:pt idx="2">
                  <c:v>2888</c:v>
                </c:pt>
                <c:pt idx="3">
                  <c:v>2226</c:v>
                </c:pt>
                <c:pt idx="4">
                  <c:v>3429</c:v>
                </c:pt>
                <c:pt idx="5">
                  <c:v>2988</c:v>
                </c:pt>
                <c:pt idx="6">
                  <c:v>1876</c:v>
                </c:pt>
                <c:pt idx="7">
                  <c:v>315</c:v>
                </c:pt>
                <c:pt idx="8">
                  <c:v>622</c:v>
                </c:pt>
                <c:pt idx="9">
                  <c:v>803</c:v>
                </c:pt>
                <c:pt idx="10">
                  <c:v>1205</c:v>
                </c:pt>
                <c:pt idx="11">
                  <c:v>1173</c:v>
                </c:pt>
                <c:pt idx="12">
                  <c:v>1615</c:v>
                </c:pt>
                <c:pt idx="13">
                  <c:v>1992</c:v>
                </c:pt>
                <c:pt idx="14">
                  <c:v>2060</c:v>
                </c:pt>
                <c:pt idx="15">
                  <c:v>2442</c:v>
                </c:pt>
                <c:pt idx="16">
                  <c:v>3442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'3. Podróżni OT'!$O$8:$AE$8</c:f>
              <c:numCache>
                <c:formatCode>_-* #\ ##0\ _z_ł_-;\-* #\ ##0\ _z_ł_-;_-* "-"??\ _z_ł_-;_-@_-</c:formatCode>
                <c:ptCount val="17"/>
                <c:pt idx="0">
                  <c:v>178458</c:v>
                </c:pt>
                <c:pt idx="1">
                  <c:v>184642</c:v>
                </c:pt>
                <c:pt idx="2">
                  <c:v>259332</c:v>
                </c:pt>
                <c:pt idx="3">
                  <c:v>217824</c:v>
                </c:pt>
                <c:pt idx="4">
                  <c:v>193037</c:v>
                </c:pt>
                <c:pt idx="5">
                  <c:v>202559</c:v>
                </c:pt>
                <c:pt idx="6">
                  <c:v>160779</c:v>
                </c:pt>
                <c:pt idx="7">
                  <c:v>14927</c:v>
                </c:pt>
                <c:pt idx="8">
                  <c:v>50643</c:v>
                </c:pt>
                <c:pt idx="9">
                  <c:v>18159</c:v>
                </c:pt>
                <c:pt idx="10">
                  <c:v>20671</c:v>
                </c:pt>
                <c:pt idx="11">
                  <c:v>73838</c:v>
                </c:pt>
                <c:pt idx="12">
                  <c:v>124587</c:v>
                </c:pt>
                <c:pt idx="13">
                  <c:v>68675</c:v>
                </c:pt>
                <c:pt idx="14">
                  <c:v>117531</c:v>
                </c:pt>
                <c:pt idx="15">
                  <c:v>211743</c:v>
                </c:pt>
                <c:pt idx="16">
                  <c:v>170397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'3. Podróżni OT'!$O$9:$AE$9</c:f>
              <c:numCache>
                <c:formatCode>_-* #\ ##0\ _z_ł_-;\-* #\ ##0\ _z_ł_-;_-* "-"??\ _z_ł_-;_-@_-</c:formatCode>
                <c:ptCount val="17"/>
                <c:pt idx="0">
                  <c:v>15436</c:v>
                </c:pt>
                <c:pt idx="1">
                  <c:v>24049</c:v>
                </c:pt>
                <c:pt idx="2">
                  <c:v>20447</c:v>
                </c:pt>
                <c:pt idx="3">
                  <c:v>10828</c:v>
                </c:pt>
                <c:pt idx="4">
                  <c:v>22968</c:v>
                </c:pt>
                <c:pt idx="5">
                  <c:v>28784</c:v>
                </c:pt>
                <c:pt idx="6">
                  <c:v>16482</c:v>
                </c:pt>
                <c:pt idx="7">
                  <c:v>1877</c:v>
                </c:pt>
                <c:pt idx="8">
                  <c:v>11216</c:v>
                </c:pt>
                <c:pt idx="9">
                  <c:v>7095</c:v>
                </c:pt>
                <c:pt idx="10">
                  <c:v>12834</c:v>
                </c:pt>
                <c:pt idx="11">
                  <c:v>10073</c:v>
                </c:pt>
                <c:pt idx="12">
                  <c:v>21646</c:v>
                </c:pt>
                <c:pt idx="13">
                  <c:v>29645</c:v>
                </c:pt>
                <c:pt idx="14">
                  <c:v>22663</c:v>
                </c:pt>
                <c:pt idx="15">
                  <c:v>14217</c:v>
                </c:pt>
                <c:pt idx="16">
                  <c:v>25955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'3. Podróżni OT'!$O$10:$AE$10</c:f>
              <c:numCache>
                <c:formatCode>_-* #\ ##0\ _z_ł_-;\-* #\ ##0\ _z_ł_-;_-* "-"??\ _z_ł_-;_-@_-</c:formatCode>
                <c:ptCount val="17"/>
                <c:pt idx="0">
                  <c:v>789390</c:v>
                </c:pt>
                <c:pt idx="1">
                  <c:v>784468</c:v>
                </c:pt>
                <c:pt idx="2">
                  <c:v>856995</c:v>
                </c:pt>
                <c:pt idx="3">
                  <c:v>1109389</c:v>
                </c:pt>
                <c:pt idx="4">
                  <c:v>777850</c:v>
                </c:pt>
                <c:pt idx="5">
                  <c:v>735300</c:v>
                </c:pt>
                <c:pt idx="6">
                  <c:v>546040</c:v>
                </c:pt>
                <c:pt idx="7">
                  <c:v>114505</c:v>
                </c:pt>
                <c:pt idx="8">
                  <c:v>312677</c:v>
                </c:pt>
                <c:pt idx="9">
                  <c:v>77724</c:v>
                </c:pt>
                <c:pt idx="10">
                  <c:v>121720</c:v>
                </c:pt>
                <c:pt idx="11">
                  <c:v>371858</c:v>
                </c:pt>
                <c:pt idx="12">
                  <c:v>904981</c:v>
                </c:pt>
                <c:pt idx="13">
                  <c:v>419420</c:v>
                </c:pt>
                <c:pt idx="14">
                  <c:v>351973</c:v>
                </c:pt>
                <c:pt idx="15">
                  <c:v>879549</c:v>
                </c:pt>
                <c:pt idx="16">
                  <c:v>622087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214537</c:v>
                </c:pt>
                <c:pt idx="2">
                  <c:v>198677</c:v>
                </c:pt>
                <c:pt idx="3">
                  <c:v>185995</c:v>
                </c:pt>
                <c:pt idx="4">
                  <c:v>262799</c:v>
                </c:pt>
                <c:pt idx="5">
                  <c:v>225669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836063</c:v>
                </c:pt>
                <c:pt idx="1">
                  <c:v>1189479</c:v>
                </c:pt>
                <c:pt idx="2">
                  <c:v>873619</c:v>
                </c:pt>
                <c:pt idx="3">
                  <c:v>812340</c:v>
                </c:pt>
                <c:pt idx="4">
                  <c:v>937694</c:v>
                </c:pt>
                <c:pt idx="5">
                  <c:v>1326801.23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PUNPUT'!$E$6:$T$6</c:f>
              <c:strCache>
                <c:ptCount val="16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</c:strCache>
            </c:strRef>
          </c:cat>
          <c:val>
            <c:numRef>
              <c:f>'4. Umowy i Podróżni PUNPUT'!$E$7:$T$7</c:f>
              <c:numCache>
                <c:formatCode>_-* #\ ##0\ _z_ł_-;\-* #\ ##0\ _z_ł_-;_-* "-"??\ _z_ł_-;_-@_-</c:formatCode>
                <c:ptCount val="16"/>
                <c:pt idx="0">
                  <c:v>360</c:v>
                </c:pt>
                <c:pt idx="1">
                  <c:v>513</c:v>
                </c:pt>
                <c:pt idx="2">
                  <c:v>893</c:v>
                </c:pt>
                <c:pt idx="3">
                  <c:v>1119</c:v>
                </c:pt>
                <c:pt idx="4">
                  <c:v>1983</c:v>
                </c:pt>
                <c:pt idx="5">
                  <c:v>678</c:v>
                </c:pt>
                <c:pt idx="6">
                  <c:v>181</c:v>
                </c:pt>
                <c:pt idx="7">
                  <c:v>346</c:v>
                </c:pt>
                <c:pt idx="8">
                  <c:v>292</c:v>
                </c:pt>
                <c:pt idx="9">
                  <c:v>221</c:v>
                </c:pt>
                <c:pt idx="10">
                  <c:v>424</c:v>
                </c:pt>
                <c:pt idx="11">
                  <c:v>382</c:v>
                </c:pt>
                <c:pt idx="12">
                  <c:v>271</c:v>
                </c:pt>
                <c:pt idx="13">
                  <c:v>633</c:v>
                </c:pt>
                <c:pt idx="14">
                  <c:v>933</c:v>
                </c:pt>
                <c:pt idx="15">
                  <c:v>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PUNPUT'!$E$6:$T$6</c:f>
              <c:strCache>
                <c:ptCount val="16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</c:strCache>
            </c:strRef>
          </c:cat>
          <c:val>
            <c:numRef>
              <c:f>'4. Umowy i Podróżni PUNPUT'!$E$8:$T$8</c:f>
              <c:numCache>
                <c:formatCode>_-* #\ ##0\ _z_ł_-;\-* #\ ##0\ _z_ł_-;_-* "-"??\ _z_ł_-;_-@_-</c:formatCode>
                <c:ptCount val="16"/>
                <c:pt idx="0">
                  <c:v>2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23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3</c:v>
                </c:pt>
                <c:pt idx="12">
                  <c:v>4</c:v>
                </c:pt>
                <c:pt idx="13">
                  <c:v>8</c:v>
                </c:pt>
                <c:pt idx="14">
                  <c:v>9</c:v>
                </c:pt>
                <c:pt idx="1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PUNPUT'!$E$6:$T$6</c:f>
              <c:strCache>
                <c:ptCount val="16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</c:strCache>
            </c:strRef>
          </c:cat>
          <c:val>
            <c:numRef>
              <c:f>'4. Umowy i Podróżni PUNPUT'!$E$9:$T$9</c:f>
              <c:numCache>
                <c:formatCode>_-* #\ ##0\ _z_ł_-;\-* #\ ##0\ _z_ł_-;_-* "-"??\ _z_ł_-;_-@_-</c:formatCode>
                <c:ptCount val="16"/>
                <c:pt idx="0">
                  <c:v>1333</c:v>
                </c:pt>
                <c:pt idx="1">
                  <c:v>1557</c:v>
                </c:pt>
                <c:pt idx="2">
                  <c:v>2628</c:v>
                </c:pt>
                <c:pt idx="3">
                  <c:v>2696</c:v>
                </c:pt>
                <c:pt idx="4">
                  <c:v>2100</c:v>
                </c:pt>
                <c:pt idx="5">
                  <c:v>1615</c:v>
                </c:pt>
                <c:pt idx="6">
                  <c:v>340</c:v>
                </c:pt>
                <c:pt idx="7">
                  <c:v>1278</c:v>
                </c:pt>
                <c:pt idx="8">
                  <c:v>362</c:v>
                </c:pt>
                <c:pt idx="9">
                  <c:v>215</c:v>
                </c:pt>
                <c:pt idx="10">
                  <c:v>855</c:v>
                </c:pt>
                <c:pt idx="11">
                  <c:v>1231</c:v>
                </c:pt>
                <c:pt idx="12">
                  <c:v>559</c:v>
                </c:pt>
                <c:pt idx="13">
                  <c:v>906</c:v>
                </c:pt>
                <c:pt idx="14">
                  <c:v>1588</c:v>
                </c:pt>
                <c:pt idx="15">
                  <c:v>1294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PUNPUT'!$E$6:$T$6</c:f>
              <c:strCache>
                <c:ptCount val="16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</c:strCache>
            </c:strRef>
          </c:cat>
          <c:val>
            <c:numRef>
              <c:f>'4. Umowy i Podróżni PUNPUT'!$E$10:$T$10</c:f>
              <c:numCache>
                <c:formatCode>_-* #\ ##0\ _z_ł_-;\-* #\ ##0\ _z_ł_-;_-* "-"??\ _z_ł_-;_-@_-</c:formatCode>
                <c:ptCount val="16"/>
                <c:pt idx="0">
                  <c:v>170</c:v>
                </c:pt>
                <c:pt idx="1">
                  <c:v>4</c:v>
                </c:pt>
                <c:pt idx="2">
                  <c:v>158</c:v>
                </c:pt>
                <c:pt idx="3">
                  <c:v>153</c:v>
                </c:pt>
                <c:pt idx="4">
                  <c:v>103</c:v>
                </c:pt>
                <c:pt idx="5">
                  <c:v>22</c:v>
                </c:pt>
                <c:pt idx="6">
                  <c:v>42</c:v>
                </c:pt>
                <c:pt idx="7">
                  <c:v>152</c:v>
                </c:pt>
                <c:pt idx="8">
                  <c:v>69</c:v>
                </c:pt>
                <c:pt idx="9">
                  <c:v>4</c:v>
                </c:pt>
                <c:pt idx="10">
                  <c:v>39</c:v>
                </c:pt>
                <c:pt idx="11">
                  <c:v>128</c:v>
                </c:pt>
                <c:pt idx="12">
                  <c:v>64</c:v>
                </c:pt>
                <c:pt idx="13">
                  <c:v>178</c:v>
                </c:pt>
                <c:pt idx="14">
                  <c:v>11</c:v>
                </c:pt>
                <c:pt idx="15">
                  <c:v>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PUNPUT'!$E$6:$T$6</c:f>
              <c:strCache>
                <c:ptCount val="16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</c:strCache>
            </c:strRef>
          </c:cat>
          <c:val>
            <c:numRef>
              <c:f>'4. Umowy i Podróżni PUNPUT'!$E$11:$T$11</c:f>
              <c:numCache>
                <c:formatCode>_-* #\ ##0\ _z_ł_-;\-* #\ ##0\ _z_ł_-;_-* "-"??\ _z_ł_-;_-@_-</c:formatCode>
                <c:ptCount val="16"/>
                <c:pt idx="0">
                  <c:v>584</c:v>
                </c:pt>
                <c:pt idx="1">
                  <c:v>729</c:v>
                </c:pt>
                <c:pt idx="2">
                  <c:v>1355</c:v>
                </c:pt>
                <c:pt idx="3">
                  <c:v>1283</c:v>
                </c:pt>
                <c:pt idx="4">
                  <c:v>969</c:v>
                </c:pt>
                <c:pt idx="5">
                  <c:v>792</c:v>
                </c:pt>
                <c:pt idx="6">
                  <c:v>309</c:v>
                </c:pt>
                <c:pt idx="7">
                  <c:v>609</c:v>
                </c:pt>
                <c:pt idx="8">
                  <c:v>85</c:v>
                </c:pt>
                <c:pt idx="9">
                  <c:v>156</c:v>
                </c:pt>
                <c:pt idx="10">
                  <c:v>594</c:v>
                </c:pt>
                <c:pt idx="11">
                  <c:v>1979</c:v>
                </c:pt>
                <c:pt idx="12">
                  <c:v>425</c:v>
                </c:pt>
                <c:pt idx="13">
                  <c:v>705</c:v>
                </c:pt>
                <c:pt idx="14">
                  <c:v>2023</c:v>
                </c:pt>
                <c:pt idx="15">
                  <c:v>5051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PUNPUT'!$W$7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PUNPUT'!$X$6:$AN$6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'4. Umowy i Podróżni PUNPUT'!$X$7:$AN$7</c:f>
              <c:numCache>
                <c:formatCode>_-* #\ ##0\ _z_ł_-;\-* #\ ##0\ _z_ł_-;_-* "-"??\ _z_ł_-;_-@_-</c:formatCode>
                <c:ptCount val="17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1651</c:v>
                </c:pt>
                <c:pt idx="4">
                  <c:v>2026</c:v>
                </c:pt>
                <c:pt idx="5">
                  <c:v>1629</c:v>
                </c:pt>
                <c:pt idx="6">
                  <c:v>1203</c:v>
                </c:pt>
                <c:pt idx="7">
                  <c:v>300</c:v>
                </c:pt>
                <c:pt idx="8">
                  <c:v>564</c:v>
                </c:pt>
                <c:pt idx="9">
                  <c:v>474</c:v>
                </c:pt>
                <c:pt idx="10">
                  <c:v>335</c:v>
                </c:pt>
                <c:pt idx="11">
                  <c:v>732</c:v>
                </c:pt>
                <c:pt idx="12">
                  <c:v>628</c:v>
                </c:pt>
                <c:pt idx="13">
                  <c:v>530</c:v>
                </c:pt>
                <c:pt idx="14">
                  <c:v>977</c:v>
                </c:pt>
                <c:pt idx="15">
                  <c:v>1363</c:v>
                </c:pt>
                <c:pt idx="16">
                  <c:v>1030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PUNPUT'!$W$8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PUNPUT'!$X$6:$AN$6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'4. Umowy i Podróżni PUNPUT'!$X$8:$AN$8</c:f>
              <c:numCache>
                <c:formatCode>_-* #\ ##0\ _z_ł_-;\-* #\ ##0\ _z_ł_-;_-* "-"??\ _z_ł_-;_-@_-</c:formatCode>
                <c:ptCount val="17"/>
                <c:pt idx="0">
                  <c:v>3</c:v>
                </c:pt>
                <c:pt idx="1">
                  <c:v>8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7</c:v>
                </c:pt>
                <c:pt idx="11">
                  <c:v>2</c:v>
                </c:pt>
                <c:pt idx="12">
                  <c:v>13</c:v>
                </c:pt>
                <c:pt idx="13">
                  <c:v>12</c:v>
                </c:pt>
                <c:pt idx="14">
                  <c:v>8</c:v>
                </c:pt>
                <c:pt idx="15">
                  <c:v>56</c:v>
                </c:pt>
                <c:pt idx="16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PUNPUT'!$W$9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PUNPUT'!$X$6:$AN$6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'4. Umowy i Podróżni PUNPUT'!$X$9:$AN$9</c:f>
              <c:numCache>
                <c:formatCode>_-* #\ ##0\ _z_ł_-;\-* #\ ##0\ _z_ł_-;_-* "-"??\ _z_ł_-;_-@_-</c:formatCode>
                <c:ptCount val="17"/>
                <c:pt idx="0">
                  <c:v>1684</c:v>
                </c:pt>
                <c:pt idx="1">
                  <c:v>2294</c:v>
                </c:pt>
                <c:pt idx="2">
                  <c:v>3125</c:v>
                </c:pt>
                <c:pt idx="3">
                  <c:v>5096</c:v>
                </c:pt>
                <c:pt idx="4">
                  <c:v>5047</c:v>
                </c:pt>
                <c:pt idx="5">
                  <c:v>3960</c:v>
                </c:pt>
                <c:pt idx="6">
                  <c:v>3172</c:v>
                </c:pt>
                <c:pt idx="7">
                  <c:v>691</c:v>
                </c:pt>
                <c:pt idx="8">
                  <c:v>2473</c:v>
                </c:pt>
                <c:pt idx="9">
                  <c:v>543</c:v>
                </c:pt>
                <c:pt idx="10">
                  <c:v>413</c:v>
                </c:pt>
                <c:pt idx="11">
                  <c:v>1691</c:v>
                </c:pt>
                <c:pt idx="12">
                  <c:v>2666</c:v>
                </c:pt>
                <c:pt idx="13">
                  <c:v>994</c:v>
                </c:pt>
                <c:pt idx="14">
                  <c:v>1712</c:v>
                </c:pt>
                <c:pt idx="15">
                  <c:v>2896</c:v>
                </c:pt>
                <c:pt idx="16">
                  <c:v>2350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PUNPUT'!$W$10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PUNPUT'!$X$6:$AN$6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'4. Umowy i Podróżni PUNPUT'!$X$10:$AN$10</c:f>
              <c:numCache>
                <c:formatCode>_-* #\ ##0\ _z_ł_-;\-* #\ ##0\ _z_ł_-;_-* "-"??\ _z_ł_-;_-@_-</c:formatCode>
                <c:ptCount val="17"/>
                <c:pt idx="0">
                  <c:v>67</c:v>
                </c:pt>
                <c:pt idx="1">
                  <c:v>288</c:v>
                </c:pt>
                <c:pt idx="2">
                  <c:v>92</c:v>
                </c:pt>
                <c:pt idx="3">
                  <c:v>289</c:v>
                </c:pt>
                <c:pt idx="4">
                  <c:v>532</c:v>
                </c:pt>
                <c:pt idx="5">
                  <c:v>204</c:v>
                </c:pt>
                <c:pt idx="6">
                  <c:v>59</c:v>
                </c:pt>
                <c:pt idx="7">
                  <c:v>64</c:v>
                </c:pt>
                <c:pt idx="8">
                  <c:v>628</c:v>
                </c:pt>
                <c:pt idx="9">
                  <c:v>220</c:v>
                </c:pt>
                <c:pt idx="10">
                  <c:v>17</c:v>
                </c:pt>
                <c:pt idx="11">
                  <c:v>52</c:v>
                </c:pt>
                <c:pt idx="12">
                  <c:v>812</c:v>
                </c:pt>
                <c:pt idx="13">
                  <c:v>190</c:v>
                </c:pt>
                <c:pt idx="14">
                  <c:v>266</c:v>
                </c:pt>
                <c:pt idx="15">
                  <c:v>29</c:v>
                </c:pt>
                <c:pt idx="16">
                  <c:v>624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PUNPUT'!$W$11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PUNPUT'!$X$6:$AN$6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'4. Umowy i Podróżni PUNPUT'!$X$11:$AN$11</c:f>
              <c:numCache>
                <c:formatCode>_-* #\ ##0\ _z_ł_-;\-* #\ ##0\ _z_ł_-;_-* "-"??\ _z_ł_-;_-@_-</c:formatCode>
                <c:ptCount val="17"/>
                <c:pt idx="0">
                  <c:v>1747</c:v>
                </c:pt>
                <c:pt idx="1">
                  <c:v>2004</c:v>
                </c:pt>
                <c:pt idx="2">
                  <c:v>1845</c:v>
                </c:pt>
                <c:pt idx="3">
                  <c:v>5910</c:v>
                </c:pt>
                <c:pt idx="4">
                  <c:v>3004</c:v>
                </c:pt>
                <c:pt idx="5">
                  <c:v>4315</c:v>
                </c:pt>
                <c:pt idx="6">
                  <c:v>2534</c:v>
                </c:pt>
                <c:pt idx="7">
                  <c:v>393</c:v>
                </c:pt>
                <c:pt idx="8">
                  <c:v>1495</c:v>
                </c:pt>
                <c:pt idx="9">
                  <c:v>520</c:v>
                </c:pt>
                <c:pt idx="10">
                  <c:v>584</c:v>
                </c:pt>
                <c:pt idx="11">
                  <c:v>1966</c:v>
                </c:pt>
                <c:pt idx="12">
                  <c:v>6532</c:v>
                </c:pt>
                <c:pt idx="13">
                  <c:v>2626</c:v>
                </c:pt>
                <c:pt idx="14">
                  <c:v>2821</c:v>
                </c:pt>
                <c:pt idx="15">
                  <c:v>8969</c:v>
                </c:pt>
                <c:pt idx="16">
                  <c:v>13173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156481</c:v>
                </c:pt>
                <c:pt idx="1">
                  <c:v>167003</c:v>
                </c:pt>
                <c:pt idx="2">
                  <c:v>200864</c:v>
                </c:pt>
                <c:pt idx="3">
                  <c:v>177068</c:v>
                </c:pt>
                <c:pt idx="4">
                  <c:v>215270</c:v>
                </c:pt>
                <c:pt idx="5">
                  <c:v>246547</c:v>
                </c:pt>
                <c:pt idx="6">
                  <c:v>275090</c:v>
                </c:pt>
                <c:pt idx="7">
                  <c:v>250814</c:v>
                </c:pt>
                <c:pt idx="8">
                  <c:v>193144</c:v>
                </c:pt>
                <c:pt idx="9">
                  <c:v>197862</c:v>
                </c:pt>
                <c:pt idx="10">
                  <c:v>177679</c:v>
                </c:pt>
                <c:pt idx="11">
                  <c:v>157986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238333</c:v>
                </c:pt>
                <c:pt idx="1">
                  <c:v>206175</c:v>
                </c:pt>
                <c:pt idx="2">
                  <c:v>226447</c:v>
                </c:pt>
                <c:pt idx="3">
                  <c:v>243078</c:v>
                </c:pt>
                <c:pt idx="4">
                  <c:v>252247</c:v>
                </c:pt>
                <c:pt idx="5">
                  <c:v>275243</c:v>
                </c:pt>
                <c:pt idx="6">
                  <c:v>287393</c:v>
                </c:pt>
                <c:pt idx="7">
                  <c:v>257979</c:v>
                </c:pt>
                <c:pt idx="8">
                  <c:v>217285</c:v>
                </c:pt>
                <c:pt idx="9">
                  <c:v>183816</c:v>
                </c:pt>
                <c:pt idx="10">
                  <c:v>163675</c:v>
                </c:pt>
                <c:pt idx="11">
                  <c:v>153556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229859</c:v>
                </c:pt>
                <c:pt idx="1">
                  <c:v>207661</c:v>
                </c:pt>
                <c:pt idx="2">
                  <c:v>226582</c:v>
                </c:pt>
                <c:pt idx="3">
                  <c:v>200093</c:v>
                </c:pt>
                <c:pt idx="4">
                  <c:v>276790</c:v>
                </c:pt>
                <c:pt idx="5">
                  <c:v>255948</c:v>
                </c:pt>
                <c:pt idx="6">
                  <c:v>304523</c:v>
                </c:pt>
                <c:pt idx="7">
                  <c:v>255258</c:v>
                </c:pt>
                <c:pt idx="8">
                  <c:v>242529</c:v>
                </c:pt>
                <c:pt idx="9">
                  <c:v>194493</c:v>
                </c:pt>
                <c:pt idx="10">
                  <c:v>174127</c:v>
                </c:pt>
                <c:pt idx="11">
                  <c:v>160324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252290</c:v>
                </c:pt>
                <c:pt idx="1">
                  <c:v>187938</c:v>
                </c:pt>
                <c:pt idx="2">
                  <c:v>51474</c:v>
                </c:pt>
                <c:pt idx="3">
                  <c:v>9999</c:v>
                </c:pt>
                <c:pt idx="4">
                  <c:v>34304</c:v>
                </c:pt>
                <c:pt idx="5">
                  <c:v>97258</c:v>
                </c:pt>
                <c:pt idx="6">
                  <c:v>147875</c:v>
                </c:pt>
                <c:pt idx="7">
                  <c:v>112008</c:v>
                </c:pt>
                <c:pt idx="8">
                  <c:v>88524</c:v>
                </c:pt>
                <c:pt idx="9">
                  <c:v>36307</c:v>
                </c:pt>
                <c:pt idx="10">
                  <c:v>23198</c:v>
                </c:pt>
                <c:pt idx="11">
                  <c:v>35800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50191</c:v>
                </c:pt>
                <c:pt idx="1">
                  <c:v>71397</c:v>
                </c:pt>
                <c:pt idx="2">
                  <c:v>78677</c:v>
                </c:pt>
                <c:pt idx="3">
                  <c:v>85444</c:v>
                </c:pt>
                <c:pt idx="4">
                  <c:v>174978</c:v>
                </c:pt>
                <c:pt idx="5">
                  <c:v>240815</c:v>
                </c:pt>
                <c:pt idx="6">
                  <c:v>268283</c:v>
                </c:pt>
                <c:pt idx="7">
                  <c:v>275821</c:v>
                </c:pt>
                <c:pt idx="8">
                  <c:v>173502</c:v>
                </c:pt>
                <c:pt idx="9">
                  <c:v>124747</c:v>
                </c:pt>
                <c:pt idx="10">
                  <c:v>96312</c:v>
                </c:pt>
                <c:pt idx="11">
                  <c:v>81086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155152</c:v>
                </c:pt>
                <c:pt idx="1">
                  <c:v>162801</c:v>
                </c:pt>
                <c:pt idx="2">
                  <c:v>133869</c:v>
                </c:pt>
                <c:pt idx="3">
                  <c:v>177135</c:v>
                </c:pt>
                <c:pt idx="4">
                  <c:v>266700</c:v>
                </c:pt>
                <c:pt idx="5">
                  <c:v>269878</c:v>
                </c:pt>
                <c:pt idx="6">
                  <c:v>260790</c:v>
                </c:pt>
                <c:pt idx="7">
                  <c:v>250133</c:v>
                </c:pt>
                <c:pt idx="8">
                  <c:v>193423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2D-4D93-AC55-FB321253E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miesiąc'!$A$39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miesiąc'!$B$39:$M$39</c:f>
              <c:numCache>
                <c:formatCode>_(* #\ ##0.00_);_(* \(#\ ##0.00\);_(* "-"??_);_(@_)</c:formatCode>
                <c:ptCount val="12"/>
                <c:pt idx="0">
                  <c:v>2.8635105859497321</c:v>
                </c:pt>
                <c:pt idx="1">
                  <c:v>2.8762237804111304</c:v>
                </c:pt>
                <c:pt idx="2">
                  <c:v>3.3468067946471245</c:v>
                </c:pt>
                <c:pt idx="3">
                  <c:v>3.1360381322429802</c:v>
                </c:pt>
                <c:pt idx="4">
                  <c:v>3.3143401309982812</c:v>
                </c:pt>
                <c:pt idx="5">
                  <c:v>2.971206301435426</c:v>
                </c:pt>
                <c:pt idx="6">
                  <c:v>2.4456614198989421</c:v>
                </c:pt>
                <c:pt idx="7">
                  <c:v>2.5310110280925309</c:v>
                </c:pt>
                <c:pt idx="8">
                  <c:v>3.0184629085035</c:v>
                </c:pt>
                <c:pt idx="9">
                  <c:v>3.1578019023359714</c:v>
                </c:pt>
                <c:pt idx="10">
                  <c:v>3.0126126328941516</c:v>
                </c:pt>
                <c:pt idx="11">
                  <c:v>2.9370703733242185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miesiąc'!$A$40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miesiąc'!$B$40:$M$40</c:f>
              <c:numCache>
                <c:formatCode>_(* #\ ##0.00_);_(* \(#\ ##0.00\);_(* "-"??_);_(@_)</c:formatCode>
                <c:ptCount val="12"/>
                <c:pt idx="0">
                  <c:v>2.7665325406049517</c:v>
                </c:pt>
                <c:pt idx="1">
                  <c:v>2.9328725597186858</c:v>
                </c:pt>
                <c:pt idx="2">
                  <c:v>3.1540448758429123</c:v>
                </c:pt>
                <c:pt idx="3">
                  <c:v>2.9818000806325542</c:v>
                </c:pt>
                <c:pt idx="4">
                  <c:v>3.2422555273204439</c:v>
                </c:pt>
                <c:pt idx="5">
                  <c:v>2.9900051954091476</c:v>
                </c:pt>
                <c:pt idx="6">
                  <c:v>2.574759997633902</c:v>
                </c:pt>
                <c:pt idx="7">
                  <c:v>2.6323731776617478</c:v>
                </c:pt>
                <c:pt idx="8">
                  <c:v>3.1309524357410772</c:v>
                </c:pt>
                <c:pt idx="9">
                  <c:v>3.4836684510597555</c:v>
                </c:pt>
                <c:pt idx="10">
                  <c:v>3.4268764319535667</c:v>
                </c:pt>
                <c:pt idx="11">
                  <c:v>3.1112688530568651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miesiąc'!$A$41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miesiąc'!$B$41:$M$41</c:f>
              <c:numCache>
                <c:formatCode>_(* #\ ##0.00_);_(* \(#\ ##0.00\);_(* "-"??_);_(@_)</c:formatCode>
                <c:ptCount val="12"/>
                <c:pt idx="0">
                  <c:v>2.8789910336336622</c:v>
                </c:pt>
                <c:pt idx="1">
                  <c:v>3.0209138933165112</c:v>
                </c:pt>
                <c:pt idx="2">
                  <c:v>3.1385105612978967</c:v>
                </c:pt>
                <c:pt idx="3">
                  <c:v>3.0108349617427894</c:v>
                </c:pt>
                <c:pt idx="4">
                  <c:v>2.9112467935980346</c:v>
                </c:pt>
                <c:pt idx="5">
                  <c:v>2.9706151249472548</c:v>
                </c:pt>
                <c:pt idx="6">
                  <c:v>2.5170578248605198</c:v>
                </c:pt>
                <c:pt idx="7">
                  <c:v>2.659466108799724</c:v>
                </c:pt>
                <c:pt idx="8">
                  <c:v>3.090026347364645</c:v>
                </c:pt>
                <c:pt idx="9">
                  <c:v>3.4587414457075578</c:v>
                </c:pt>
                <c:pt idx="10">
                  <c:v>3.1417643444152832</c:v>
                </c:pt>
                <c:pt idx="11">
                  <c:v>2.9657880292407874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strRef>
              <c:f>'5. Liczba umów na miesiąc'!$A$42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miesiąc'!$B$42:$M$42</c:f>
              <c:numCache>
                <c:formatCode>_(* #\ ##0.00_);_(* \(#\ ##0.00\);_(* "-"??_);_(@_)</c:formatCode>
                <c:ptCount val="12"/>
                <c:pt idx="0">
                  <c:v>2.7319077252368307</c:v>
                </c:pt>
                <c:pt idx="1">
                  <c:v>2.8573731762602561</c:v>
                </c:pt>
                <c:pt idx="2">
                  <c:v>2.6536115320355909</c:v>
                </c:pt>
                <c:pt idx="3">
                  <c:v>2.2479247924792478</c:v>
                </c:pt>
                <c:pt idx="4">
                  <c:v>2.5755305503731343</c:v>
                </c:pt>
                <c:pt idx="5">
                  <c:v>2.2149643217010424</c:v>
                </c:pt>
                <c:pt idx="6">
                  <c:v>2.396442941673711</c:v>
                </c:pt>
                <c:pt idx="7">
                  <c:v>2.5037408042282694</c:v>
                </c:pt>
                <c:pt idx="8">
                  <c:v>2.6747209796213456</c:v>
                </c:pt>
                <c:pt idx="9">
                  <c:v>2.6560167460820225</c:v>
                </c:pt>
                <c:pt idx="10">
                  <c:v>2.4400379343046814</c:v>
                </c:pt>
                <c:pt idx="11">
                  <c:v>2.2482402234636871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miesiąc'!$A$43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miesiąc'!$B$43:$M$43</c:f>
              <c:numCache>
                <c:formatCode>_(* #\ ##0.00_);_(* \(#\ ##0.00\);_(* "-"??_);_(@_)</c:formatCode>
                <c:ptCount val="12"/>
                <c:pt idx="0">
                  <c:v>2.0789384551015124</c:v>
                </c:pt>
                <c:pt idx="1">
                  <c:v>2.0473129123072398</c:v>
                </c:pt>
                <c:pt idx="2">
                  <c:v>1.9423719765624008</c:v>
                </c:pt>
                <c:pt idx="3">
                  <c:v>2.059091334675343</c:v>
                </c:pt>
                <c:pt idx="4">
                  <c:v>2.346260672770291</c:v>
                </c:pt>
                <c:pt idx="5">
                  <c:v>2.5725556962813778</c:v>
                </c:pt>
                <c:pt idx="6">
                  <c:v>2.4922302195815611</c:v>
                </c:pt>
                <c:pt idx="7">
                  <c:v>2.5760148792151432</c:v>
                </c:pt>
                <c:pt idx="8">
                  <c:v>3.1921879863056333</c:v>
                </c:pt>
                <c:pt idx="9">
                  <c:v>3.7875139281906578</c:v>
                </c:pt>
                <c:pt idx="10">
                  <c:v>3.1956454024420631</c:v>
                </c:pt>
                <c:pt idx="11">
                  <c:v>2.7365636484719928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ser>
          <c:idx val="5"/>
          <c:order val="5"/>
          <c:tx>
            <c:strRef>
              <c:f>'5. Liczba umów na miesiąc'!$A$44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miesiąc'!$B$44:$M$44</c:f>
              <c:numCache>
                <c:formatCode>_(* #\ ##0.00_);_(* \(#\ ##0.00\);_(* "-"??_);_(@_)</c:formatCode>
                <c:ptCount val="12"/>
                <c:pt idx="0">
                  <c:v>2.4458015365576982</c:v>
                </c:pt>
                <c:pt idx="1">
                  <c:v>2.4582772833090707</c:v>
                </c:pt>
                <c:pt idx="2">
                  <c:v>2.8121521786223846</c:v>
                </c:pt>
                <c:pt idx="3">
                  <c:v>3.1051401473452453</c:v>
                </c:pt>
                <c:pt idx="4">
                  <c:v>3.1378552680914886</c:v>
                </c:pt>
                <c:pt idx="5">
                  <c:v>3.0291983785265937</c:v>
                </c:pt>
                <c:pt idx="6">
                  <c:v>2.5163886652095555</c:v>
                </c:pt>
                <c:pt idx="7">
                  <c:v>2.6066252753535117</c:v>
                </c:pt>
                <c:pt idx="8">
                  <c:v>3.0849020023471874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98-42DA-94A1-723F7538C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lineChart>
        <c:grouping val="standar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09D-4DE9-BAFB-EAA001A536E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09D-4DE9-BAFB-EAA001A536E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09D-4DE9-BAFB-EAA001A536E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09D-4DE9-BAFB-EAA001A536E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09D-4DE9-BAFB-EAA001A536E7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09D-4DE9-BAFB-EAA001A536E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09D-4DE9-BAFB-EAA001A536E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09D-4DE9-BAFB-EAA001A536E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09D-4DE9-BAFB-EAA001A536E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09D-4DE9-BAFB-EAA001A536E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09D-4DE9-BAFB-EAA001A536E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09D-4DE9-BAFB-EAA001A536E7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156481</c:v>
                </c:pt>
                <c:pt idx="1">
                  <c:v>167003</c:v>
                </c:pt>
                <c:pt idx="2">
                  <c:v>200864</c:v>
                </c:pt>
                <c:pt idx="3">
                  <c:v>177068</c:v>
                </c:pt>
                <c:pt idx="4">
                  <c:v>215270</c:v>
                </c:pt>
                <c:pt idx="5">
                  <c:v>246547</c:v>
                </c:pt>
                <c:pt idx="6">
                  <c:v>275090</c:v>
                </c:pt>
                <c:pt idx="7">
                  <c:v>250814</c:v>
                </c:pt>
                <c:pt idx="8">
                  <c:v>193144</c:v>
                </c:pt>
                <c:pt idx="9">
                  <c:v>197862</c:v>
                </c:pt>
                <c:pt idx="10">
                  <c:v>177679</c:v>
                </c:pt>
                <c:pt idx="11">
                  <c:v>157986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09D-4DE9-BAFB-EAA001A536E7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238333</c:v>
                </c:pt>
                <c:pt idx="1">
                  <c:v>206175</c:v>
                </c:pt>
                <c:pt idx="2">
                  <c:v>226447</c:v>
                </c:pt>
                <c:pt idx="3">
                  <c:v>243078</c:v>
                </c:pt>
                <c:pt idx="4">
                  <c:v>252247</c:v>
                </c:pt>
                <c:pt idx="5">
                  <c:v>275243</c:v>
                </c:pt>
                <c:pt idx="6">
                  <c:v>287393</c:v>
                </c:pt>
                <c:pt idx="7">
                  <c:v>257979</c:v>
                </c:pt>
                <c:pt idx="8">
                  <c:v>217285</c:v>
                </c:pt>
                <c:pt idx="9">
                  <c:v>183816</c:v>
                </c:pt>
                <c:pt idx="10">
                  <c:v>163675</c:v>
                </c:pt>
                <c:pt idx="11">
                  <c:v>153556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09D-4DE9-BAFB-EAA001A536E7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229859</c:v>
                </c:pt>
                <c:pt idx="1">
                  <c:v>207661</c:v>
                </c:pt>
                <c:pt idx="2">
                  <c:v>226582</c:v>
                </c:pt>
                <c:pt idx="3">
                  <c:v>200093</c:v>
                </c:pt>
                <c:pt idx="4">
                  <c:v>276790</c:v>
                </c:pt>
                <c:pt idx="5">
                  <c:v>255948</c:v>
                </c:pt>
                <c:pt idx="6">
                  <c:v>304523</c:v>
                </c:pt>
                <c:pt idx="7">
                  <c:v>255258</c:v>
                </c:pt>
                <c:pt idx="8">
                  <c:v>242529</c:v>
                </c:pt>
                <c:pt idx="9">
                  <c:v>194493</c:v>
                </c:pt>
                <c:pt idx="10">
                  <c:v>174127</c:v>
                </c:pt>
                <c:pt idx="11">
                  <c:v>160324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09D-4DE9-BAFB-EAA001A536E7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252290</c:v>
                </c:pt>
                <c:pt idx="1">
                  <c:v>187938</c:v>
                </c:pt>
                <c:pt idx="2">
                  <c:v>51474</c:v>
                </c:pt>
                <c:pt idx="3">
                  <c:v>9999</c:v>
                </c:pt>
                <c:pt idx="4">
                  <c:v>34304</c:v>
                </c:pt>
                <c:pt idx="5">
                  <c:v>97258</c:v>
                </c:pt>
                <c:pt idx="6">
                  <c:v>147875</c:v>
                </c:pt>
                <c:pt idx="7">
                  <c:v>112008</c:v>
                </c:pt>
                <c:pt idx="8">
                  <c:v>88524</c:v>
                </c:pt>
                <c:pt idx="9">
                  <c:v>36307</c:v>
                </c:pt>
                <c:pt idx="10">
                  <c:v>23198</c:v>
                </c:pt>
                <c:pt idx="11">
                  <c:v>35800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09D-4DE9-BAFB-EAA001A536E7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marker>
            <c:symbol val="none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50191</c:v>
                </c:pt>
                <c:pt idx="1">
                  <c:v>71397</c:v>
                </c:pt>
                <c:pt idx="2">
                  <c:v>78677</c:v>
                </c:pt>
                <c:pt idx="3">
                  <c:v>85444</c:v>
                </c:pt>
                <c:pt idx="4">
                  <c:v>174978</c:v>
                </c:pt>
                <c:pt idx="5">
                  <c:v>240815</c:v>
                </c:pt>
                <c:pt idx="6">
                  <c:v>268283</c:v>
                </c:pt>
                <c:pt idx="7">
                  <c:v>275821</c:v>
                </c:pt>
                <c:pt idx="8">
                  <c:v>173502</c:v>
                </c:pt>
                <c:pt idx="9">
                  <c:v>124747</c:v>
                </c:pt>
                <c:pt idx="10">
                  <c:v>96312</c:v>
                </c:pt>
                <c:pt idx="11">
                  <c:v>81086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309D-4DE9-BAFB-EAA001A536E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155152</c:v>
                </c:pt>
                <c:pt idx="1">
                  <c:v>162801</c:v>
                </c:pt>
                <c:pt idx="2">
                  <c:v>133869</c:v>
                </c:pt>
                <c:pt idx="3">
                  <c:v>177135</c:v>
                </c:pt>
                <c:pt idx="4">
                  <c:v>266700</c:v>
                </c:pt>
                <c:pt idx="5">
                  <c:v>269878</c:v>
                </c:pt>
                <c:pt idx="6">
                  <c:v>260790</c:v>
                </c:pt>
                <c:pt idx="7">
                  <c:v>250133</c:v>
                </c:pt>
                <c:pt idx="8">
                  <c:v>193423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71-45BC-A59C-676C6C585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292864"/>
        <c:axId val="200218240"/>
      </c:line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313765</xdr:colOff>
      <xdr:row>16</xdr:row>
      <xdr:rowOff>131542</xdr:rowOff>
    </xdr:from>
    <xdr:to>
      <xdr:col>7</xdr:col>
      <xdr:colOff>123264</xdr:colOff>
      <xdr:row>40</xdr:row>
      <xdr:rowOff>179292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30</xdr:col>
      <xdr:colOff>598714</xdr:colOff>
      <xdr:row>41</xdr:row>
      <xdr:rowOff>40822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814914</xdr:colOff>
      <xdr:row>19</xdr:row>
      <xdr:rowOff>105835</xdr:rowOff>
    </xdr:from>
    <xdr:to>
      <xdr:col>30</xdr:col>
      <xdr:colOff>802822</xdr:colOff>
      <xdr:row>42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20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74085</xdr:colOff>
      <xdr:row>19</xdr:row>
      <xdr:rowOff>39182</xdr:rowOff>
    </xdr:from>
    <xdr:to>
      <xdr:col>39</xdr:col>
      <xdr:colOff>571499</xdr:colOff>
      <xdr:row>39</xdr:row>
      <xdr:rowOff>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268873</xdr:colOff>
      <xdr:row>16</xdr:row>
      <xdr:rowOff>136072</xdr:rowOff>
    </xdr:from>
    <xdr:to>
      <xdr:col>26</xdr:col>
      <xdr:colOff>231322</xdr:colOff>
      <xdr:row>45</xdr:row>
      <xdr:rowOff>20613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272142</xdr:colOff>
      <xdr:row>16</xdr:row>
      <xdr:rowOff>126234</xdr:rowOff>
    </xdr:from>
    <xdr:to>
      <xdr:col>13</xdr:col>
      <xdr:colOff>13608</xdr:colOff>
      <xdr:row>45</xdr:row>
      <xdr:rowOff>54427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326571</xdr:colOff>
      <xdr:row>47</xdr:row>
      <xdr:rowOff>13607</xdr:rowOff>
    </xdr:from>
    <xdr:to>
      <xdr:col>26</xdr:col>
      <xdr:colOff>272143</xdr:colOff>
      <xdr:row>74</xdr:row>
      <xdr:rowOff>81643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38FA0C55-89F2-4A84-B5C8-4F059D317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zoomScaleNormal="100" workbookViewId="0">
      <selection activeCell="G18" sqref="G18"/>
    </sheetView>
  </sheetViews>
  <sheetFormatPr defaultColWidth="9.140625" defaultRowHeight="15"/>
  <cols>
    <col min="1" max="1" width="9.140625" style="2"/>
    <col min="2" max="2" width="101" style="8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2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3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3" t="s">
        <v>245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topLeftCell="A4" zoomScaleNormal="100" workbookViewId="0">
      <selection activeCell="B24" sqref="B24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4"/>
      <c r="B7" s="15" t="s">
        <v>3</v>
      </c>
      <c r="C7" s="14"/>
      <c r="D7" s="14"/>
      <c r="E7" s="14"/>
      <c r="F7" s="14"/>
    </row>
    <row r="8" spans="1:6" s="6" customFormat="1" ht="25.5">
      <c r="A8" s="14"/>
      <c r="B8" s="15" t="s">
        <v>4</v>
      </c>
      <c r="C8" s="14"/>
      <c r="D8" s="14"/>
      <c r="E8" s="14"/>
      <c r="F8" s="14"/>
    </row>
    <row r="9" spans="1:6" s="6" customFormat="1" ht="25.5">
      <c r="A9" s="14"/>
      <c r="B9" s="15" t="s">
        <v>83</v>
      </c>
      <c r="C9" s="14"/>
      <c r="D9" s="14"/>
      <c r="E9" s="14"/>
      <c r="F9" s="14"/>
    </row>
    <row r="10" spans="1:6" s="6" customFormat="1" ht="25.5">
      <c r="A10" s="14"/>
      <c r="B10" s="15" t="s">
        <v>84</v>
      </c>
      <c r="C10" s="14"/>
      <c r="D10" s="14"/>
      <c r="E10" s="14"/>
      <c r="F10" s="14"/>
    </row>
    <row r="11" spans="1:6" s="6" customFormat="1" ht="25.5">
      <c r="A11" s="14"/>
      <c r="B11" s="15" t="s">
        <v>85</v>
      </c>
      <c r="C11" s="14"/>
      <c r="D11" s="14"/>
      <c r="E11" s="14"/>
      <c r="F11" s="14"/>
    </row>
    <row r="12" spans="1:6" s="6" customFormat="1" ht="25.5">
      <c r="A12" s="14"/>
      <c r="B12" s="15" t="s">
        <v>82</v>
      </c>
      <c r="C12" s="14"/>
      <c r="D12" s="14"/>
      <c r="E12" s="14"/>
      <c r="F12" s="14"/>
    </row>
    <row r="13" spans="1:6" s="6" customFormat="1" ht="25.5">
      <c r="A13" s="14"/>
      <c r="B13" s="15" t="s">
        <v>81</v>
      </c>
      <c r="C13" s="14"/>
      <c r="D13" s="14"/>
      <c r="E13" s="14"/>
      <c r="F13" s="14"/>
    </row>
    <row r="14" spans="1:6" ht="25.5">
      <c r="A14" s="14"/>
      <c r="B14" s="15"/>
      <c r="C14" s="14"/>
      <c r="D14" s="14"/>
      <c r="E14" s="14"/>
      <c r="F14" s="14"/>
    </row>
    <row r="15" spans="1:6" ht="25.5">
      <c r="A15" s="14"/>
      <c r="B15" s="15"/>
      <c r="C15" s="14"/>
      <c r="D15" s="14"/>
      <c r="E15" s="14"/>
      <c r="F15" s="14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topLeftCell="A6" zoomScale="90" zoomScaleNormal="90" workbookViewId="0">
      <selection activeCell="B10" sqref="B10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58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5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59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59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59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60" t="s">
        <v>246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59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59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64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61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62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63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62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59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59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62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62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62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6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62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62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62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62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62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62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62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62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62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6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61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61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P40"/>
  <sheetViews>
    <sheetView showGridLines="0" topLeftCell="A4" zoomScale="85" zoomScaleNormal="85" workbookViewId="0">
      <selection activeCell="K23" sqref="K23"/>
    </sheetView>
  </sheetViews>
  <sheetFormatPr defaultColWidth="9.140625" defaultRowHeight="15"/>
  <cols>
    <col min="1" max="1" width="9.140625" style="131"/>
    <col min="2" max="2" width="12.140625" style="131" customWidth="1"/>
    <col min="3" max="6" width="25.7109375" style="131" customWidth="1"/>
    <col min="7" max="7" width="9.140625" style="131" customWidth="1"/>
    <col min="8" max="21" width="9.140625" style="131"/>
    <col min="22" max="23" width="9.28515625" style="131" customWidth="1"/>
    <col min="24" max="16384" width="9.140625" style="131"/>
  </cols>
  <sheetData>
    <row r="2" spans="2:10">
      <c r="B2" s="7" t="s">
        <v>5</v>
      </c>
      <c r="J2" s="132"/>
    </row>
    <row r="4" spans="2:10">
      <c r="B4" s="133" t="s">
        <v>105</v>
      </c>
    </row>
    <row r="5" spans="2:10">
      <c r="B5" s="133"/>
    </row>
    <row r="6" spans="2:10">
      <c r="C6" s="161" t="s">
        <v>47</v>
      </c>
      <c r="D6" s="163" t="s">
        <v>48</v>
      </c>
      <c r="E6" s="163" t="s">
        <v>49</v>
      </c>
      <c r="F6" s="165" t="s">
        <v>50</v>
      </c>
    </row>
    <row r="7" spans="2:10">
      <c r="C7" s="162"/>
      <c r="D7" s="164"/>
      <c r="E7" s="164"/>
      <c r="F7" s="166"/>
    </row>
    <row r="8" spans="2:10">
      <c r="B8" s="134">
        <v>2017</v>
      </c>
      <c r="C8" s="135">
        <v>11208</v>
      </c>
      <c r="D8" s="135">
        <v>11618</v>
      </c>
      <c r="E8" s="135">
        <v>11719</v>
      </c>
      <c r="F8" s="136">
        <v>11635</v>
      </c>
      <c r="G8" s="137"/>
      <c r="H8" s="138"/>
    </row>
    <row r="9" spans="2:10">
      <c r="B9" s="134">
        <v>2018</v>
      </c>
      <c r="C9" s="136">
        <v>11721</v>
      </c>
      <c r="D9" s="139">
        <v>12201</v>
      </c>
      <c r="E9" s="139">
        <v>12331</v>
      </c>
      <c r="F9" s="140">
        <v>12217</v>
      </c>
    </row>
    <row r="10" spans="2:10">
      <c r="B10" s="134">
        <v>2019</v>
      </c>
      <c r="C10" s="136">
        <v>12403</v>
      </c>
      <c r="D10" s="139">
        <v>12677</v>
      </c>
      <c r="E10" s="139">
        <v>12731</v>
      </c>
      <c r="F10" s="140">
        <v>12589</v>
      </c>
    </row>
    <row r="11" spans="2:10">
      <c r="B11" s="141">
        <v>2020</v>
      </c>
      <c r="C11" s="136">
        <v>12542</v>
      </c>
      <c r="D11" s="139">
        <v>11830</v>
      </c>
      <c r="E11" s="139">
        <v>11760</v>
      </c>
      <c r="F11" s="140">
        <v>11296</v>
      </c>
      <c r="G11" s="138"/>
    </row>
    <row r="12" spans="2:10">
      <c r="B12" s="141">
        <v>2021</v>
      </c>
      <c r="C12" s="136">
        <v>10883</v>
      </c>
      <c r="D12" s="139">
        <v>11086</v>
      </c>
      <c r="E12" s="139">
        <v>11590</v>
      </c>
      <c r="F12" s="140">
        <v>11530</v>
      </c>
      <c r="G12" s="138"/>
    </row>
    <row r="13" spans="2:10">
      <c r="B13" s="141">
        <v>2022</v>
      </c>
      <c r="C13" s="136">
        <v>11572</v>
      </c>
      <c r="D13" s="139">
        <v>11865</v>
      </c>
      <c r="E13" s="139">
        <v>11031</v>
      </c>
      <c r="F13" s="140"/>
    </row>
    <row r="16" spans="2:10">
      <c r="B16" s="133" t="s">
        <v>106</v>
      </c>
    </row>
    <row r="17" spans="1:16" s="142" customFormat="1">
      <c r="A17" s="132"/>
      <c r="B17" s="143" t="s">
        <v>107</v>
      </c>
      <c r="C17" s="104">
        <v>1</v>
      </c>
      <c r="D17" s="105">
        <v>1.0220914294928647</v>
      </c>
      <c r="E17" s="105">
        <v>1.0042596828902737</v>
      </c>
      <c r="F17" s="105">
        <v>0.98884612363522106</v>
      </c>
    </row>
    <row r="18" spans="1:16" s="142" customFormat="1">
      <c r="A18" s="132"/>
      <c r="B18" s="142" t="s">
        <v>199</v>
      </c>
      <c r="C18" s="104">
        <v>1</v>
      </c>
      <c r="D18" s="105">
        <v>0.94323074469781532</v>
      </c>
      <c r="E18" s="105">
        <v>0.99408284023668636</v>
      </c>
      <c r="F18" s="105">
        <v>0.96054421768707487</v>
      </c>
    </row>
    <row r="19" spans="1:16" s="142" customFormat="1">
      <c r="A19" s="132"/>
      <c r="B19" s="143" t="s">
        <v>232</v>
      </c>
      <c r="C19" s="104">
        <v>1</v>
      </c>
      <c r="D19" s="105">
        <v>1.0186529449600294</v>
      </c>
      <c r="E19" s="105">
        <v>1.0454627458055206</v>
      </c>
      <c r="F19" s="105">
        <v>0.994823123382226</v>
      </c>
    </row>
    <row r="20" spans="1:16">
      <c r="A20" s="132"/>
      <c r="B20" s="142" t="s">
        <v>244</v>
      </c>
      <c r="C20" s="104">
        <v>1</v>
      </c>
      <c r="D20" s="105">
        <v>1.0253197372969236</v>
      </c>
      <c r="E20" s="105">
        <v>0.92970922882427309</v>
      </c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</row>
    <row r="21" spans="1:16">
      <c r="A21" s="132"/>
      <c r="B21" s="142"/>
      <c r="C21" s="142"/>
      <c r="D21" s="142"/>
      <c r="E21" s="142"/>
      <c r="F21" s="132"/>
      <c r="G21" s="132"/>
      <c r="H21" s="142"/>
      <c r="I21" s="142"/>
      <c r="J21" s="142"/>
      <c r="K21" s="142"/>
      <c r="L21" s="142"/>
      <c r="M21" s="142"/>
      <c r="N21" s="142"/>
      <c r="O21" s="142"/>
      <c r="P21" s="132"/>
    </row>
    <row r="22" spans="1:16">
      <c r="A22" s="132"/>
      <c r="B22" s="132"/>
      <c r="C22" s="132"/>
      <c r="D22" s="132"/>
      <c r="E22" s="132"/>
      <c r="F22" s="132"/>
      <c r="G22" s="132"/>
      <c r="H22" s="142"/>
      <c r="I22" s="142"/>
      <c r="J22" s="142"/>
      <c r="K22" s="142"/>
      <c r="L22" s="142"/>
      <c r="M22" s="142"/>
      <c r="N22" s="142"/>
      <c r="O22" s="142"/>
      <c r="P22" s="132"/>
    </row>
    <row r="23" spans="1:16">
      <c r="A23" s="132"/>
      <c r="B23" s="132"/>
      <c r="C23" s="132"/>
      <c r="D23" s="132"/>
      <c r="E23" s="132"/>
      <c r="F23" s="132"/>
      <c r="G23" s="132"/>
      <c r="H23" s="142"/>
      <c r="I23" s="144" t="s">
        <v>9</v>
      </c>
      <c r="J23" s="144" t="s">
        <v>10</v>
      </c>
      <c r="K23" s="144" t="s">
        <v>11</v>
      </c>
      <c r="L23" s="144" t="s">
        <v>12</v>
      </c>
      <c r="M23" s="144" t="s">
        <v>25</v>
      </c>
      <c r="N23" s="142"/>
      <c r="O23" s="142"/>
      <c r="P23" s="132"/>
    </row>
    <row r="24" spans="1:16">
      <c r="A24" s="132"/>
      <c r="B24" s="132"/>
      <c r="C24" s="132"/>
      <c r="D24" s="132"/>
      <c r="E24" s="132"/>
      <c r="F24" s="132"/>
      <c r="G24" s="132"/>
      <c r="H24" s="142"/>
      <c r="I24" s="142">
        <v>10981</v>
      </c>
      <c r="J24" s="142">
        <v>11174</v>
      </c>
      <c r="K24" s="142">
        <v>11123</v>
      </c>
      <c r="L24" s="142">
        <v>10900</v>
      </c>
      <c r="M24" s="142">
        <v>10670</v>
      </c>
      <c r="N24" s="142"/>
      <c r="O24" s="142"/>
      <c r="P24" s="132"/>
    </row>
    <row r="25" spans="1:16">
      <c r="A25" s="132"/>
      <c r="B25" s="132"/>
      <c r="C25" s="132"/>
      <c r="D25" s="132"/>
      <c r="E25" s="132"/>
      <c r="F25" s="132"/>
      <c r="G25" s="132"/>
      <c r="H25" s="142"/>
      <c r="I25" s="142"/>
      <c r="J25" s="142" t="s">
        <v>248</v>
      </c>
      <c r="K25" s="142" t="s">
        <v>249</v>
      </c>
      <c r="L25" s="142" t="s">
        <v>250</v>
      </c>
      <c r="M25" s="142" t="s">
        <v>251</v>
      </c>
      <c r="N25" s="142"/>
      <c r="O25" s="142"/>
      <c r="P25" s="132"/>
    </row>
    <row r="26" spans="1:16">
      <c r="A26" s="132"/>
      <c r="B26" s="132"/>
      <c r="C26" s="132"/>
      <c r="D26" s="132"/>
      <c r="E26" s="132"/>
      <c r="F26" s="132"/>
      <c r="G26" s="132"/>
      <c r="H26" s="142"/>
      <c r="I26" s="145">
        <v>1</v>
      </c>
      <c r="J26" s="146">
        <v>1.0175758127675074</v>
      </c>
      <c r="K26" s="146">
        <v>0.99543583318417761</v>
      </c>
      <c r="L26" s="146">
        <v>0.97995145194641731</v>
      </c>
      <c r="M26" s="146">
        <v>0.97889908256880731</v>
      </c>
      <c r="N26" s="142"/>
      <c r="O26" s="142"/>
      <c r="P26" s="132"/>
    </row>
    <row r="27" spans="1:16">
      <c r="A27" s="132"/>
      <c r="B27" s="132"/>
      <c r="C27" s="132"/>
      <c r="D27" s="132"/>
      <c r="E27" s="132"/>
      <c r="F27" s="132"/>
      <c r="G27" s="132"/>
      <c r="H27" s="142"/>
      <c r="I27" s="142">
        <v>8235.75</v>
      </c>
      <c r="J27" s="142">
        <v>8380.5</v>
      </c>
      <c r="K27" s="142">
        <v>8342.25</v>
      </c>
      <c r="L27" s="142">
        <v>8175</v>
      </c>
      <c r="M27" s="142">
        <v>8002.5</v>
      </c>
      <c r="N27" s="142"/>
      <c r="O27" s="142"/>
      <c r="P27" s="132"/>
    </row>
    <row r="28" spans="1:16">
      <c r="A28" s="132"/>
      <c r="B28" s="132"/>
      <c r="C28" s="132"/>
      <c r="D28" s="132"/>
      <c r="E28" s="132"/>
      <c r="F28" s="132"/>
      <c r="G28" s="132"/>
      <c r="H28" s="142"/>
      <c r="I28" s="142"/>
      <c r="J28" s="142"/>
      <c r="K28" s="142"/>
      <c r="L28" s="142"/>
      <c r="M28" s="142"/>
      <c r="N28" s="142"/>
      <c r="O28" s="142"/>
      <c r="P28" s="132"/>
    </row>
    <row r="29" spans="1:16">
      <c r="A29" s="132"/>
      <c r="B29" s="132"/>
      <c r="C29" s="132"/>
      <c r="D29" s="132"/>
      <c r="E29" s="132"/>
      <c r="F29" s="132"/>
      <c r="G29" s="132"/>
      <c r="H29" s="142"/>
      <c r="I29" s="142"/>
      <c r="J29" s="142"/>
      <c r="K29" s="142"/>
      <c r="L29" s="142"/>
      <c r="M29" s="142"/>
      <c r="N29" s="142"/>
      <c r="O29" s="142"/>
      <c r="P29" s="132"/>
    </row>
    <row r="30" spans="1:16">
      <c r="A30" s="132"/>
      <c r="B30" s="132"/>
      <c r="C30" s="132"/>
      <c r="D30" s="132"/>
      <c r="E30" s="132"/>
      <c r="F30" s="132"/>
      <c r="G30" s="132"/>
      <c r="H30" s="142"/>
      <c r="I30" s="142"/>
      <c r="J30" s="142"/>
      <c r="K30" s="142"/>
      <c r="L30" s="142"/>
      <c r="M30" s="142"/>
      <c r="N30" s="142"/>
      <c r="O30" s="142"/>
      <c r="P30" s="132"/>
    </row>
    <row r="31" spans="1:16">
      <c r="A31" s="132"/>
      <c r="B31" s="132"/>
      <c r="C31" s="132"/>
      <c r="D31" s="132"/>
      <c r="E31" s="132"/>
      <c r="F31" s="132"/>
      <c r="G31" s="132"/>
      <c r="H31" s="142"/>
      <c r="I31" s="142"/>
      <c r="J31" s="142"/>
      <c r="K31" s="142"/>
      <c r="L31" s="142"/>
      <c r="M31" s="142"/>
      <c r="N31" s="142"/>
      <c r="O31" s="142"/>
      <c r="P31" s="132"/>
    </row>
    <row r="32" spans="1:16">
      <c r="A32" s="132"/>
      <c r="B32" s="132"/>
      <c r="C32" s="132"/>
      <c r="D32" s="132"/>
      <c r="E32" s="132"/>
      <c r="F32" s="132"/>
      <c r="G32" s="132"/>
      <c r="H32" s="142"/>
      <c r="I32" s="142"/>
      <c r="J32" s="142"/>
      <c r="K32" s="142"/>
      <c r="L32" s="142"/>
      <c r="M32" s="142"/>
      <c r="N32" s="142"/>
      <c r="O32" s="142"/>
      <c r="P32" s="132"/>
    </row>
    <row r="33" spans="1:16">
      <c r="A33" s="132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</row>
    <row r="34" spans="1:16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</row>
    <row r="35" spans="1:16">
      <c r="A35" s="132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</row>
    <row r="36" spans="1:16">
      <c r="A36" s="132"/>
      <c r="B36" s="132"/>
      <c r="C36" s="132"/>
      <c r="D36" s="132"/>
      <c r="E36" s="132"/>
      <c r="F36" s="132"/>
    </row>
    <row r="37" spans="1:16">
      <c r="A37" s="132"/>
      <c r="B37" s="132"/>
      <c r="C37" s="132"/>
      <c r="D37" s="132"/>
      <c r="E37" s="132"/>
      <c r="F37" s="132"/>
    </row>
    <row r="38" spans="1:16">
      <c r="A38" s="132"/>
      <c r="B38" s="132"/>
      <c r="C38" s="132"/>
      <c r="D38" s="132"/>
      <c r="E38" s="132"/>
      <c r="F38" s="132"/>
    </row>
    <row r="39" spans="1:16">
      <c r="A39" s="132"/>
      <c r="B39" s="132"/>
      <c r="C39" s="132"/>
      <c r="D39" s="132"/>
      <c r="E39" s="132"/>
      <c r="F39" s="132"/>
    </row>
    <row r="40" spans="1:16">
      <c r="A40" s="132"/>
      <c r="B40" s="132"/>
      <c r="C40" s="132"/>
      <c r="D40" s="132"/>
      <c r="E40" s="132"/>
      <c r="F40" s="132"/>
    </row>
  </sheetData>
  <sheetProtection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48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47"/>
  <sheetViews>
    <sheetView showGridLines="0" topLeftCell="C1" zoomScale="70" zoomScaleNormal="70" workbookViewId="0">
      <selection activeCell="C1" sqref="A1:XFD104857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1.28515625" style="8" customWidth="1"/>
    <col min="24" max="24" width="12.28515625" style="8" customWidth="1"/>
    <col min="25" max="25" width="12.42578125" style="8" bestFit="1" customWidth="1"/>
    <col min="26" max="26" width="10.7109375" style="8" bestFit="1" customWidth="1"/>
    <col min="27" max="27" width="10.7109375" style="8" customWidth="1"/>
    <col min="28" max="28" width="12.42578125" style="8" bestFit="1" customWidth="1"/>
    <col min="29" max="29" width="12.140625" style="8" bestFit="1" customWidth="1"/>
    <col min="30" max="30" width="12.140625" style="8" customWidth="1"/>
    <col min="31" max="31" width="10.7109375" style="8" bestFit="1" customWidth="1"/>
    <col min="32" max="16384" width="9.140625" style="8"/>
  </cols>
  <sheetData>
    <row r="1" spans="2:35">
      <c r="AH1" s="101"/>
    </row>
    <row r="2" spans="2:35">
      <c r="B2" s="7" t="s">
        <v>5</v>
      </c>
      <c r="H2" s="75"/>
      <c r="M2" s="9" t="s">
        <v>78</v>
      </c>
      <c r="Q2" s="75"/>
      <c r="U2" s="75"/>
      <c r="Y2" s="75"/>
      <c r="AB2" s="75"/>
      <c r="AG2" s="101"/>
      <c r="AH2" s="101"/>
      <c r="AI2" s="101"/>
    </row>
    <row r="3" spans="2:35">
      <c r="Q3" s="75"/>
      <c r="R3" s="75"/>
      <c r="U3" s="75"/>
      <c r="Y3" s="75"/>
      <c r="AB3" s="75"/>
      <c r="AG3" s="101"/>
      <c r="AH3" s="101"/>
      <c r="AI3" s="101"/>
    </row>
    <row r="4" spans="2:35" ht="15.75" thickBot="1">
      <c r="B4" s="9" t="s">
        <v>80</v>
      </c>
      <c r="N4" s="1"/>
      <c r="O4" s="27" t="s">
        <v>65</v>
      </c>
      <c r="P4" s="27" t="s">
        <v>101</v>
      </c>
      <c r="Q4" s="27" t="s">
        <v>108</v>
      </c>
      <c r="R4" s="27" t="s">
        <v>130</v>
      </c>
      <c r="S4" s="27" t="s">
        <v>134</v>
      </c>
      <c r="T4" s="27" t="s">
        <v>158</v>
      </c>
      <c r="U4" s="27" t="s">
        <v>167</v>
      </c>
      <c r="V4" s="27" t="s">
        <v>168</v>
      </c>
      <c r="W4" s="27" t="s">
        <v>179</v>
      </c>
      <c r="X4" s="27" t="s">
        <v>192</v>
      </c>
      <c r="Y4" s="27" t="s">
        <v>193</v>
      </c>
      <c r="Z4" s="27" t="s">
        <v>200</v>
      </c>
      <c r="AA4" s="27" t="s">
        <v>203</v>
      </c>
      <c r="AB4" s="27" t="s">
        <v>210</v>
      </c>
      <c r="AC4" s="27" t="s">
        <v>233</v>
      </c>
      <c r="AD4" s="27" t="s">
        <v>243</v>
      </c>
      <c r="AE4" s="27" t="s">
        <v>247</v>
      </c>
      <c r="AF4" s="101"/>
      <c r="AG4" s="101"/>
      <c r="AH4" s="101"/>
      <c r="AI4" s="101"/>
    </row>
    <row r="5" spans="2:35">
      <c r="D5" s="111"/>
      <c r="I5" s="109"/>
      <c r="M5" s="174" t="s">
        <v>24</v>
      </c>
      <c r="N5" s="10" t="s">
        <v>13</v>
      </c>
      <c r="O5" s="17">
        <v>421411</v>
      </c>
      <c r="P5" s="16">
        <v>222475</v>
      </c>
      <c r="Q5" s="16">
        <v>278647</v>
      </c>
      <c r="R5" s="16">
        <v>285882</v>
      </c>
      <c r="S5" s="16">
        <v>435692</v>
      </c>
      <c r="T5" s="16">
        <v>231766</v>
      </c>
      <c r="U5" s="16">
        <v>207268</v>
      </c>
      <c r="V5" s="16">
        <v>64748</v>
      </c>
      <c r="W5" s="16">
        <v>186177</v>
      </c>
      <c r="X5" s="16">
        <v>47447</v>
      </c>
      <c r="Y5" s="16">
        <v>86122</v>
      </c>
      <c r="Z5" s="16">
        <v>269656</v>
      </c>
      <c r="AA5" s="16">
        <v>334247</v>
      </c>
      <c r="AB5" s="16">
        <v>161644</v>
      </c>
      <c r="AC5" s="16">
        <v>216095</v>
      </c>
      <c r="AD5" s="16">
        <v>373738</v>
      </c>
      <c r="AE5" s="16">
        <v>395139</v>
      </c>
      <c r="AF5" s="101"/>
      <c r="AG5" s="101"/>
      <c r="AH5" s="101"/>
      <c r="AI5" s="101"/>
    </row>
    <row r="6" spans="2:35">
      <c r="C6" s="1"/>
      <c r="D6" s="172" t="s">
        <v>9</v>
      </c>
      <c r="E6" s="172" t="s">
        <v>10</v>
      </c>
      <c r="F6" s="172" t="s">
        <v>11</v>
      </c>
      <c r="G6" s="172" t="s">
        <v>12</v>
      </c>
      <c r="H6" s="172" t="s">
        <v>25</v>
      </c>
      <c r="I6" s="172" t="s">
        <v>73</v>
      </c>
      <c r="M6" s="174"/>
      <c r="N6" s="10" t="s">
        <v>14</v>
      </c>
      <c r="O6" s="17">
        <v>18439</v>
      </c>
      <c r="P6" s="17">
        <v>23739</v>
      </c>
      <c r="Q6" s="17">
        <v>31804</v>
      </c>
      <c r="R6" s="17">
        <v>23356</v>
      </c>
      <c r="S6" s="17">
        <v>26842</v>
      </c>
      <c r="T6" s="17">
        <v>32705</v>
      </c>
      <c r="U6" s="17">
        <v>23232</v>
      </c>
      <c r="V6" s="17">
        <v>3292</v>
      </c>
      <c r="W6" s="17">
        <v>5381</v>
      </c>
      <c r="X6" s="17">
        <v>4284</v>
      </c>
      <c r="Y6" s="17">
        <v>8189</v>
      </c>
      <c r="Z6" s="17">
        <v>12908</v>
      </c>
      <c r="AA6" s="17">
        <v>15841</v>
      </c>
      <c r="AB6" s="17">
        <v>18833</v>
      </c>
      <c r="AC6" s="17">
        <v>23075</v>
      </c>
      <c r="AD6" s="17">
        <v>29963</v>
      </c>
      <c r="AE6" s="17">
        <v>26357</v>
      </c>
      <c r="AF6" s="101"/>
      <c r="AG6" s="101"/>
      <c r="AH6" s="101"/>
      <c r="AI6" s="101"/>
    </row>
    <row r="7" spans="2:35" ht="15" customHeight="1" thickBot="1">
      <c r="C7" s="1"/>
      <c r="D7" s="173"/>
      <c r="E7" s="173"/>
      <c r="F7" s="173"/>
      <c r="G7" s="173"/>
      <c r="H7" s="173"/>
      <c r="I7" s="173"/>
      <c r="M7" s="174"/>
      <c r="N7" s="10" t="s">
        <v>15</v>
      </c>
      <c r="O7" s="17">
        <v>1041</v>
      </c>
      <c r="P7" s="17">
        <v>1268</v>
      </c>
      <c r="Q7" s="17">
        <v>1853</v>
      </c>
      <c r="R7" s="17">
        <v>1156</v>
      </c>
      <c r="S7" s="17">
        <v>1688</v>
      </c>
      <c r="T7" s="17">
        <v>1490</v>
      </c>
      <c r="U7" s="17">
        <v>1000</v>
      </c>
      <c r="V7" s="17">
        <v>189</v>
      </c>
      <c r="W7" s="17">
        <v>414</v>
      </c>
      <c r="X7" s="17">
        <v>436</v>
      </c>
      <c r="Y7" s="17">
        <v>677</v>
      </c>
      <c r="Z7" s="17">
        <v>670</v>
      </c>
      <c r="AA7" s="17">
        <v>983</v>
      </c>
      <c r="AB7" s="17">
        <v>1088</v>
      </c>
      <c r="AC7" s="17">
        <v>1252</v>
      </c>
      <c r="AD7" s="17">
        <v>1381</v>
      </c>
      <c r="AE7" s="17">
        <v>2163</v>
      </c>
      <c r="AF7" s="101"/>
      <c r="AG7" s="101"/>
      <c r="AH7" s="101"/>
      <c r="AI7" s="101"/>
    </row>
    <row r="8" spans="2:35">
      <c r="B8" s="169" t="s">
        <v>24</v>
      </c>
      <c r="C8" s="10" t="s">
        <v>13</v>
      </c>
      <c r="D8" s="42">
        <v>174061</v>
      </c>
      <c r="E8" s="43">
        <v>215929</v>
      </c>
      <c r="F8" s="42">
        <v>307370</v>
      </c>
      <c r="G8" s="41">
        <v>209618</v>
      </c>
      <c r="H8" s="16">
        <v>259498</v>
      </c>
      <c r="I8" s="41">
        <v>291188</v>
      </c>
      <c r="M8" s="174"/>
      <c r="N8" s="10" t="s">
        <v>16</v>
      </c>
      <c r="O8" s="17">
        <v>71501</v>
      </c>
      <c r="P8" s="17">
        <v>61168</v>
      </c>
      <c r="Q8" s="17">
        <v>99203</v>
      </c>
      <c r="R8" s="17">
        <v>86911</v>
      </c>
      <c r="S8" s="17">
        <v>76174</v>
      </c>
      <c r="T8" s="17">
        <v>68321</v>
      </c>
      <c r="U8" s="17">
        <v>66389</v>
      </c>
      <c r="V8" s="17">
        <v>7118</v>
      </c>
      <c r="W8" s="17">
        <v>25063</v>
      </c>
      <c r="X8" s="17">
        <v>7833</v>
      </c>
      <c r="Y8" s="17">
        <v>12171</v>
      </c>
      <c r="Z8" s="17">
        <v>36665</v>
      </c>
      <c r="AA8" s="17">
        <v>55604</v>
      </c>
      <c r="AB8" s="17">
        <v>30809</v>
      </c>
      <c r="AC8" s="17">
        <v>56899</v>
      </c>
      <c r="AD8" s="17">
        <v>89007</v>
      </c>
      <c r="AE8" s="17">
        <v>68349</v>
      </c>
      <c r="AF8" s="101"/>
      <c r="AG8" s="101"/>
      <c r="AH8" s="101"/>
      <c r="AI8" s="101"/>
    </row>
    <row r="9" spans="2:35">
      <c r="B9" s="170"/>
      <c r="C9" s="10" t="s">
        <v>14</v>
      </c>
      <c r="D9" s="39">
        <v>18086</v>
      </c>
      <c r="E9" s="40">
        <v>13965</v>
      </c>
      <c r="F9" s="39">
        <v>15094</v>
      </c>
      <c r="G9" s="38">
        <v>21000</v>
      </c>
      <c r="H9" s="17">
        <v>26704</v>
      </c>
      <c r="I9" s="38">
        <v>19622</v>
      </c>
      <c r="K9"/>
      <c r="M9" s="174"/>
      <c r="N9" s="10" t="s">
        <v>63</v>
      </c>
      <c r="O9" s="28">
        <v>5597</v>
      </c>
      <c r="P9" s="28">
        <v>8265</v>
      </c>
      <c r="Q9" s="28">
        <v>7500</v>
      </c>
      <c r="R9" s="28">
        <v>3693</v>
      </c>
      <c r="S9" s="28">
        <v>8290</v>
      </c>
      <c r="T9" s="28">
        <v>10162</v>
      </c>
      <c r="U9" s="28">
        <v>5970</v>
      </c>
      <c r="V9" s="28">
        <v>807</v>
      </c>
      <c r="W9" s="28">
        <v>4955</v>
      </c>
      <c r="X9" s="28">
        <v>2981</v>
      </c>
      <c r="Y9" s="28">
        <v>6738</v>
      </c>
      <c r="Z9" s="28">
        <v>4656</v>
      </c>
      <c r="AA9" s="28">
        <v>8625</v>
      </c>
      <c r="AB9" s="28">
        <v>11028</v>
      </c>
      <c r="AC9" s="28">
        <v>9571</v>
      </c>
      <c r="AD9" s="28">
        <v>5556</v>
      </c>
      <c r="AE9" s="28">
        <v>10428</v>
      </c>
      <c r="AF9" s="101"/>
      <c r="AG9" s="101"/>
      <c r="AH9" s="101"/>
      <c r="AI9" s="101"/>
    </row>
    <row r="10" spans="2:35">
      <c r="B10" s="170"/>
      <c r="C10" s="10" t="s">
        <v>15</v>
      </c>
      <c r="D10" s="39">
        <v>100022</v>
      </c>
      <c r="E10" s="40">
        <v>88267</v>
      </c>
      <c r="F10" s="39">
        <v>83575</v>
      </c>
      <c r="G10" s="38">
        <v>67359</v>
      </c>
      <c r="H10" s="17">
        <v>102459</v>
      </c>
      <c r="I10" s="38">
        <v>89730</v>
      </c>
      <c r="K10"/>
      <c r="M10" s="174"/>
      <c r="N10" s="10" t="s">
        <v>64</v>
      </c>
      <c r="O10" s="28">
        <v>243027</v>
      </c>
      <c r="P10" s="28">
        <v>181683</v>
      </c>
      <c r="Q10" s="28">
        <v>242291</v>
      </c>
      <c r="R10" s="28">
        <v>326795</v>
      </c>
      <c r="S10" s="28">
        <v>248366</v>
      </c>
      <c r="T10" s="28">
        <v>179322</v>
      </c>
      <c r="U10" s="28">
        <v>184732</v>
      </c>
      <c r="V10" s="28">
        <v>64535</v>
      </c>
      <c r="W10" s="28">
        <v>124032</v>
      </c>
      <c r="X10" s="28">
        <v>31515</v>
      </c>
      <c r="Y10" s="28">
        <v>85770</v>
      </c>
      <c r="Z10" s="28">
        <v>174769</v>
      </c>
      <c r="AA10" s="28">
        <v>298583</v>
      </c>
      <c r="AB10" s="28">
        <v>77420</v>
      </c>
      <c r="AC10" s="28">
        <v>142500</v>
      </c>
      <c r="AD10" s="28">
        <v>209504</v>
      </c>
      <c r="AE10" s="28">
        <v>194670</v>
      </c>
      <c r="AF10"/>
      <c r="AG10" s="101"/>
      <c r="AH10" s="101"/>
      <c r="AI10" s="101"/>
    </row>
    <row r="11" spans="2:35">
      <c r="B11" s="171"/>
      <c r="C11" s="10" t="s">
        <v>16</v>
      </c>
      <c r="D11" s="39">
        <v>232179</v>
      </c>
      <c r="E11" s="40">
        <v>320724</v>
      </c>
      <c r="F11" s="39">
        <v>313009</v>
      </c>
      <c r="G11" s="38">
        <v>235550</v>
      </c>
      <c r="H11" s="17">
        <v>282294</v>
      </c>
      <c r="I11" s="38">
        <v>370028</v>
      </c>
      <c r="K11"/>
      <c r="M11" s="174" t="s">
        <v>23</v>
      </c>
      <c r="N11" s="10" t="s">
        <v>13</v>
      </c>
      <c r="O11" s="18">
        <v>12771</v>
      </c>
      <c r="P11" s="18">
        <v>8308</v>
      </c>
      <c r="Q11" s="18">
        <v>13604</v>
      </c>
      <c r="R11" s="18">
        <v>20806</v>
      </c>
      <c r="S11" s="18">
        <v>12517</v>
      </c>
      <c r="T11" s="18">
        <v>9361</v>
      </c>
      <c r="U11" s="18">
        <v>61326</v>
      </c>
      <c r="V11" s="18">
        <v>196952</v>
      </c>
      <c r="W11" s="18">
        <v>103009</v>
      </c>
      <c r="X11" s="18">
        <v>17952</v>
      </c>
      <c r="Y11" s="18">
        <v>25692</v>
      </c>
      <c r="Z11" s="18">
        <v>56095</v>
      </c>
      <c r="AA11" s="18">
        <v>27266</v>
      </c>
      <c r="AB11" s="18">
        <v>8618</v>
      </c>
      <c r="AC11" s="18">
        <v>11128</v>
      </c>
      <c r="AD11" s="18">
        <v>20106</v>
      </c>
      <c r="AE11" s="18">
        <v>13395</v>
      </c>
      <c r="AF11"/>
      <c r="AG11" s="101"/>
      <c r="AH11" s="101"/>
      <c r="AI11" s="101"/>
    </row>
    <row r="12" spans="2:35">
      <c r="B12" s="167" t="s">
        <v>23</v>
      </c>
      <c r="C12" s="10" t="s">
        <v>13</v>
      </c>
      <c r="D12" s="36">
        <v>3389</v>
      </c>
      <c r="E12" s="37">
        <v>9352</v>
      </c>
      <c r="F12" s="36">
        <v>7817</v>
      </c>
      <c r="G12" s="35">
        <v>6555</v>
      </c>
      <c r="H12" s="18">
        <v>9823</v>
      </c>
      <c r="I12" s="35">
        <v>20570</v>
      </c>
      <c r="M12" s="174"/>
      <c r="N12" s="10" t="s">
        <v>14</v>
      </c>
      <c r="O12" s="19">
        <v>1726</v>
      </c>
      <c r="P12" s="19">
        <v>1799</v>
      </c>
      <c r="Q12" s="19">
        <v>2291</v>
      </c>
      <c r="R12" s="19">
        <v>2144</v>
      </c>
      <c r="S12" s="19">
        <v>2527</v>
      </c>
      <c r="T12" s="19">
        <v>2510</v>
      </c>
      <c r="U12" s="19">
        <v>9448</v>
      </c>
      <c r="V12" s="19">
        <v>10148</v>
      </c>
      <c r="W12" s="19">
        <v>8886</v>
      </c>
      <c r="X12" s="19">
        <v>3445</v>
      </c>
      <c r="Y12" s="19">
        <v>3183</v>
      </c>
      <c r="Z12" s="19">
        <v>3628</v>
      </c>
      <c r="AA12" s="19">
        <v>3446</v>
      </c>
      <c r="AB12" s="19">
        <v>2831</v>
      </c>
      <c r="AC12" s="19">
        <v>3631</v>
      </c>
      <c r="AD12" s="19">
        <v>3077</v>
      </c>
      <c r="AE12" s="19">
        <v>4096</v>
      </c>
      <c r="AF12"/>
      <c r="AG12" s="101"/>
      <c r="AH12" s="101"/>
      <c r="AI12" s="101"/>
    </row>
    <row r="13" spans="2:35" ht="15" customHeight="1">
      <c r="B13" s="168"/>
      <c r="C13" s="10" t="s">
        <v>14</v>
      </c>
      <c r="D13" s="33">
        <v>652</v>
      </c>
      <c r="E13" s="34">
        <v>981</v>
      </c>
      <c r="F13" s="33">
        <v>1191</v>
      </c>
      <c r="G13" s="32">
        <v>1024</v>
      </c>
      <c r="H13" s="19">
        <v>1658</v>
      </c>
      <c r="I13" s="32">
        <v>1763</v>
      </c>
      <c r="M13" s="174"/>
      <c r="N13" s="10" t="s">
        <v>15</v>
      </c>
      <c r="O13" s="19">
        <v>13</v>
      </c>
      <c r="P13" s="19">
        <v>33</v>
      </c>
      <c r="Q13" s="19">
        <v>40</v>
      </c>
      <c r="R13" s="19">
        <v>55</v>
      </c>
      <c r="S13" s="19">
        <v>52</v>
      </c>
      <c r="T13" s="19">
        <v>91</v>
      </c>
      <c r="U13" s="19">
        <v>219</v>
      </c>
      <c r="V13" s="19">
        <v>222</v>
      </c>
      <c r="W13" s="19">
        <v>342</v>
      </c>
      <c r="X13" s="19">
        <v>121</v>
      </c>
      <c r="Y13" s="19">
        <v>147</v>
      </c>
      <c r="Z13" s="19">
        <v>68</v>
      </c>
      <c r="AA13" s="19">
        <v>112</v>
      </c>
      <c r="AB13" s="19">
        <v>134</v>
      </c>
      <c r="AC13" s="19">
        <v>125</v>
      </c>
      <c r="AD13" s="19">
        <v>60</v>
      </c>
      <c r="AE13" s="19">
        <v>60</v>
      </c>
      <c r="AG13" s="101"/>
      <c r="AH13" s="101"/>
      <c r="AI13" s="101"/>
    </row>
    <row r="14" spans="2:35">
      <c r="B14" s="168"/>
      <c r="C14" s="10" t="s">
        <v>15</v>
      </c>
      <c r="D14" s="33">
        <v>2585</v>
      </c>
      <c r="E14" s="34">
        <v>7155</v>
      </c>
      <c r="F14" s="33">
        <v>5005</v>
      </c>
      <c r="G14" s="32">
        <v>1852</v>
      </c>
      <c r="H14" s="19">
        <v>3986</v>
      </c>
      <c r="I14" s="32">
        <v>8285</v>
      </c>
      <c r="M14" s="174"/>
      <c r="N14" s="10" t="s">
        <v>16</v>
      </c>
      <c r="O14" s="19">
        <v>6107</v>
      </c>
      <c r="P14" s="19">
        <v>2267</v>
      </c>
      <c r="Q14" s="19">
        <v>5674</v>
      </c>
      <c r="R14" s="19">
        <v>9178</v>
      </c>
      <c r="S14" s="19">
        <v>7234</v>
      </c>
      <c r="T14" s="19">
        <v>2281</v>
      </c>
      <c r="U14" s="19">
        <v>20519</v>
      </c>
      <c r="V14" s="19">
        <v>22601</v>
      </c>
      <c r="W14" s="19">
        <v>18163</v>
      </c>
      <c r="X14" s="19">
        <v>11289</v>
      </c>
      <c r="Y14" s="19">
        <v>6355</v>
      </c>
      <c r="Z14" s="19">
        <v>9078</v>
      </c>
      <c r="AA14" s="19">
        <v>6300</v>
      </c>
      <c r="AB14" s="19">
        <v>2190</v>
      </c>
      <c r="AC14" s="19">
        <v>4057</v>
      </c>
      <c r="AD14" s="19">
        <v>7835</v>
      </c>
      <c r="AE14" s="19">
        <v>6328</v>
      </c>
      <c r="AG14" s="101"/>
      <c r="AH14" s="101"/>
      <c r="AI14" s="101"/>
    </row>
    <row r="15" spans="2:35" ht="15.75" thickBot="1">
      <c r="B15" s="168"/>
      <c r="C15" s="10" t="s">
        <v>16</v>
      </c>
      <c r="D15" s="30">
        <v>4128</v>
      </c>
      <c r="E15" s="31">
        <v>9813</v>
      </c>
      <c r="F15" s="30">
        <v>10160</v>
      </c>
      <c r="G15" s="29">
        <v>4025</v>
      </c>
      <c r="H15" s="20">
        <v>5105</v>
      </c>
      <c r="I15" s="29">
        <v>20961</v>
      </c>
      <c r="L15" s="75"/>
      <c r="M15" s="174"/>
      <c r="N15" s="10" t="s">
        <v>63</v>
      </c>
      <c r="O15" s="19">
        <v>71</v>
      </c>
      <c r="P15" s="19">
        <v>183</v>
      </c>
      <c r="Q15" s="19">
        <v>196</v>
      </c>
      <c r="R15" s="19">
        <v>96</v>
      </c>
      <c r="S15" s="19">
        <v>205</v>
      </c>
      <c r="T15" s="19">
        <v>303</v>
      </c>
      <c r="U15" s="19">
        <v>2527</v>
      </c>
      <c r="V15" s="19">
        <v>848</v>
      </c>
      <c r="W15" s="19">
        <v>788</v>
      </c>
      <c r="X15" s="19">
        <v>1296</v>
      </c>
      <c r="Y15" s="19">
        <v>2733</v>
      </c>
      <c r="Z15" s="19">
        <v>614</v>
      </c>
      <c r="AA15" s="19">
        <v>300</v>
      </c>
      <c r="AB15" s="19">
        <v>464</v>
      </c>
      <c r="AC15" s="19">
        <v>880</v>
      </c>
      <c r="AD15" s="19">
        <v>150</v>
      </c>
      <c r="AE15" s="19">
        <v>164</v>
      </c>
      <c r="AG15" s="101"/>
      <c r="AH15" s="101"/>
      <c r="AI15" s="101"/>
    </row>
    <row r="16" spans="2:35" ht="15.75" thickBot="1">
      <c r="M16" s="174"/>
      <c r="N16" s="10" t="s">
        <v>64</v>
      </c>
      <c r="O16" s="20">
        <v>7221</v>
      </c>
      <c r="P16" s="20">
        <v>4118</v>
      </c>
      <c r="Q16" s="20">
        <v>4782</v>
      </c>
      <c r="R16" s="20">
        <v>8670</v>
      </c>
      <c r="S16" s="20">
        <v>7289</v>
      </c>
      <c r="T16" s="20">
        <v>3761</v>
      </c>
      <c r="U16" s="20">
        <v>10773</v>
      </c>
      <c r="V16" s="20">
        <v>27110</v>
      </c>
      <c r="W16" s="20">
        <v>15074</v>
      </c>
      <c r="X16" s="20">
        <v>12052</v>
      </c>
      <c r="Y16" s="20">
        <v>4541</v>
      </c>
      <c r="Z16" s="20">
        <v>6704</v>
      </c>
      <c r="AA16" s="20">
        <v>6172</v>
      </c>
      <c r="AB16" s="20">
        <v>2857</v>
      </c>
      <c r="AC16" s="20">
        <v>3225</v>
      </c>
      <c r="AD16" s="20">
        <v>6962</v>
      </c>
      <c r="AE16" s="20">
        <v>6678</v>
      </c>
      <c r="AG16" s="101"/>
      <c r="AH16" s="101"/>
      <c r="AI16" s="101"/>
    </row>
    <row r="17" spans="1:35">
      <c r="AG17" s="101"/>
      <c r="AH17" s="101"/>
      <c r="AI17" s="101"/>
    </row>
    <row r="18" spans="1:35">
      <c r="B18" s="9" t="s">
        <v>94</v>
      </c>
      <c r="M18" s="9" t="s">
        <v>79</v>
      </c>
      <c r="AG18" s="101"/>
      <c r="AH18" s="101"/>
      <c r="AI18" s="101"/>
    </row>
    <row r="19" spans="1:35">
      <c r="B19" s="9"/>
      <c r="AG19" s="101"/>
      <c r="AH19" s="101"/>
      <c r="AI19" s="101"/>
    </row>
    <row r="20" spans="1:35">
      <c r="AG20" s="101"/>
      <c r="AH20" s="101"/>
      <c r="AI20" s="101"/>
    </row>
    <row r="21" spans="1:35" s="55" customFormat="1">
      <c r="M21" s="102"/>
      <c r="AG21" s="101"/>
      <c r="AH21" s="101"/>
      <c r="AI21" s="101"/>
    </row>
    <row r="22" spans="1:35" s="55" customFormat="1">
      <c r="AG22" s="101"/>
      <c r="AH22" s="101"/>
      <c r="AI22" s="101"/>
    </row>
    <row r="23" spans="1:35" s="55" customFormat="1">
      <c r="AG23" s="101"/>
      <c r="AH23" s="101"/>
      <c r="AI23" s="101"/>
    </row>
    <row r="24" spans="1:35" s="55" customFormat="1">
      <c r="AG24" s="101"/>
      <c r="AH24" s="101"/>
      <c r="AI24" s="101"/>
    </row>
    <row r="25" spans="1:35" s="55" customFormat="1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AG25" s="101"/>
      <c r="AH25" s="101"/>
      <c r="AI25" s="101"/>
    </row>
    <row r="26" spans="1:35" s="55" customFormat="1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</row>
    <row r="27" spans="1:35" s="55" customFormat="1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</row>
    <row r="28" spans="1:35" s="55" customFormat="1">
      <c r="A28" s="106"/>
      <c r="B28" s="106"/>
      <c r="C28" s="106" t="s">
        <v>17</v>
      </c>
      <c r="D28" s="106"/>
      <c r="E28" s="106"/>
      <c r="F28" s="106"/>
      <c r="G28" s="106"/>
      <c r="H28" s="106"/>
      <c r="I28" s="106"/>
      <c r="J28" s="106"/>
      <c r="K28" s="106"/>
      <c r="L28" s="106"/>
    </row>
    <row r="29" spans="1:35" s="55" customFormat="1">
      <c r="A29" s="106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</row>
    <row r="30" spans="1:35" s="55" customFormat="1">
      <c r="A30" s="106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Q30" s="106"/>
      <c r="R30" s="106"/>
      <c r="S30" s="106"/>
      <c r="T30" s="106"/>
      <c r="U30" s="106"/>
      <c r="V30" s="106"/>
      <c r="W30" s="106"/>
    </row>
    <row r="31" spans="1:35" s="55" customFormat="1">
      <c r="A31" s="106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Q31" s="106"/>
      <c r="R31" s="106"/>
      <c r="S31" s="106"/>
      <c r="T31" s="106"/>
      <c r="U31" s="106"/>
      <c r="V31" s="106"/>
      <c r="W31" s="106"/>
    </row>
    <row r="32" spans="1:35" s="55" customFormat="1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Q32" s="106"/>
      <c r="R32" s="106"/>
      <c r="S32" s="106"/>
      <c r="T32" s="106"/>
      <c r="U32" s="106"/>
      <c r="V32" s="106"/>
      <c r="W32" s="106"/>
    </row>
    <row r="33" spans="1:28" s="55" customFormat="1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Q33" s="106"/>
      <c r="R33" s="106"/>
      <c r="S33" s="106"/>
      <c r="T33" s="106"/>
      <c r="U33" s="106"/>
      <c r="V33" s="106"/>
      <c r="W33" s="106"/>
    </row>
    <row r="34" spans="1:28" s="55" customFormat="1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Q34" s="106"/>
      <c r="R34" s="106"/>
      <c r="S34" s="106"/>
      <c r="T34" s="106"/>
      <c r="U34" s="106"/>
      <c r="V34" s="106"/>
      <c r="W34" s="106"/>
    </row>
    <row r="35" spans="1:28" s="55" customForma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Q35" s="106"/>
      <c r="R35" s="106"/>
      <c r="S35" s="106"/>
      <c r="T35" s="106"/>
      <c r="U35" s="106"/>
      <c r="V35" s="106"/>
      <c r="W35" s="106"/>
    </row>
    <row r="36" spans="1:28" s="44" customFormat="1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</row>
    <row r="37" spans="1:28" s="55" customFormat="1"/>
    <row r="38" spans="1:28">
      <c r="M38" s="44"/>
      <c r="N38" s="44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spans="1:28">
      <c r="M39" s="44"/>
      <c r="N39" s="44"/>
      <c r="O39" s="44"/>
      <c r="P39" s="44"/>
      <c r="Q39" s="44"/>
      <c r="R39" s="44"/>
    </row>
    <row r="45" spans="1:28">
      <c r="P45" s="75"/>
      <c r="T45" s="75"/>
      <c r="X45" s="75"/>
      <c r="AB45" s="75"/>
    </row>
    <row r="46" spans="1:28">
      <c r="P46" s="75"/>
      <c r="T46" s="75"/>
      <c r="X46" s="75"/>
      <c r="AB46" s="75"/>
    </row>
    <row r="47" spans="1:28">
      <c r="P47" s="75"/>
      <c r="T47" s="75"/>
      <c r="X47" s="75"/>
      <c r="AB47" s="75"/>
    </row>
  </sheetData>
  <sheetProtection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48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7"/>
  <sheetViews>
    <sheetView showGridLines="0" topLeftCell="D1" zoomScale="70" zoomScaleNormal="70" workbookViewId="0">
      <selection activeCell="D1" sqref="A1:XFD1048576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3" width="11.28515625" style="8" customWidth="1"/>
    <col min="24" max="24" width="12.140625" style="8" bestFit="1" customWidth="1"/>
    <col min="25" max="27" width="11.28515625" style="8" customWidth="1"/>
    <col min="28" max="29" width="12.140625" style="8" bestFit="1" customWidth="1"/>
    <col min="30" max="30" width="12.140625" style="8" customWidth="1"/>
    <col min="31" max="31" width="12.140625" style="8" bestFit="1" customWidth="1"/>
    <col min="32" max="33" width="9.140625" style="8" customWidth="1"/>
    <col min="34" max="16384" width="9.140625" style="8"/>
  </cols>
  <sheetData>
    <row r="1" spans="2:35">
      <c r="AF1" s="101"/>
      <c r="AG1" s="101"/>
    </row>
    <row r="2" spans="2:35">
      <c r="B2" s="7" t="s">
        <v>5</v>
      </c>
      <c r="M2" s="9" t="s">
        <v>93</v>
      </c>
      <c r="AE2" s="101"/>
      <c r="AF2" s="101"/>
      <c r="AG2" s="101"/>
    </row>
    <row r="3" spans="2:35">
      <c r="AE3" s="101"/>
      <c r="AF3" s="101"/>
      <c r="AG3" s="101"/>
    </row>
    <row r="4" spans="2:35" ht="15.75" thickBot="1">
      <c r="B4" s="9" t="s">
        <v>92</v>
      </c>
      <c r="N4" s="1"/>
      <c r="O4" s="27" t="s">
        <v>65</v>
      </c>
      <c r="P4" s="27" t="s">
        <v>101</v>
      </c>
      <c r="Q4" s="27" t="s">
        <v>108</v>
      </c>
      <c r="R4" s="27" t="s">
        <v>130</v>
      </c>
      <c r="S4" s="27" t="s">
        <v>134</v>
      </c>
      <c r="T4" s="27" t="s">
        <v>158</v>
      </c>
      <c r="U4" s="27" t="s">
        <v>167</v>
      </c>
      <c r="V4" s="27" t="s">
        <v>168</v>
      </c>
      <c r="W4" s="27" t="s">
        <v>179</v>
      </c>
      <c r="X4" s="27" t="s">
        <v>192</v>
      </c>
      <c r="Y4" s="27" t="s">
        <v>193</v>
      </c>
      <c r="Z4" s="27" t="s">
        <v>200</v>
      </c>
      <c r="AA4" s="27" t="s">
        <v>203</v>
      </c>
      <c r="AB4" s="27" t="s">
        <v>210</v>
      </c>
      <c r="AC4" s="27" t="s">
        <v>233</v>
      </c>
      <c r="AD4" s="27" t="s">
        <v>243</v>
      </c>
      <c r="AE4" s="27" t="s">
        <v>247</v>
      </c>
      <c r="AF4" s="101"/>
      <c r="AG4" s="101"/>
      <c r="AH4"/>
      <c r="AI4"/>
    </row>
    <row r="5" spans="2:35" ht="15" customHeight="1">
      <c r="D5" s="9"/>
      <c r="M5" s="174" t="s">
        <v>24</v>
      </c>
      <c r="N5" s="10" t="s">
        <v>13</v>
      </c>
      <c r="O5" s="16">
        <v>1067957</v>
      </c>
      <c r="P5" s="16">
        <v>621369</v>
      </c>
      <c r="Q5" s="16">
        <v>781109</v>
      </c>
      <c r="R5" s="16">
        <v>762797</v>
      </c>
      <c r="S5" s="16">
        <v>1125525</v>
      </c>
      <c r="T5" s="16">
        <v>641049</v>
      </c>
      <c r="U5" s="16">
        <v>575733</v>
      </c>
      <c r="V5" s="16">
        <v>186317</v>
      </c>
      <c r="W5" s="16">
        <v>479692</v>
      </c>
      <c r="X5" s="16">
        <v>118627</v>
      </c>
      <c r="Y5" s="16">
        <v>228217</v>
      </c>
      <c r="Z5" s="16">
        <v>715719</v>
      </c>
      <c r="AA5" s="16">
        <v>833729</v>
      </c>
      <c r="AB5" s="16">
        <v>433851</v>
      </c>
      <c r="AC5" s="16">
        <v>602663</v>
      </c>
      <c r="AD5" s="16">
        <v>1013820</v>
      </c>
      <c r="AE5" s="16">
        <v>1006840</v>
      </c>
      <c r="AF5" s="101"/>
      <c r="AG5" s="101"/>
      <c r="AH5"/>
      <c r="AI5"/>
    </row>
    <row r="6" spans="2:35">
      <c r="C6" s="1"/>
      <c r="D6" s="176" t="s">
        <v>9</v>
      </c>
      <c r="E6" s="178" t="s">
        <v>10</v>
      </c>
      <c r="F6" s="178" t="s">
        <v>11</v>
      </c>
      <c r="G6" s="172" t="s">
        <v>12</v>
      </c>
      <c r="H6" s="178" t="s">
        <v>25</v>
      </c>
      <c r="I6" s="178" t="s">
        <v>73</v>
      </c>
      <c r="M6" s="174"/>
      <c r="N6" s="10" t="s">
        <v>14</v>
      </c>
      <c r="O6" s="17">
        <v>41954</v>
      </c>
      <c r="P6" s="17">
        <v>56678</v>
      </c>
      <c r="Q6" s="17">
        <v>73452</v>
      </c>
      <c r="R6" s="17">
        <v>52559</v>
      </c>
      <c r="S6" s="17">
        <v>61341</v>
      </c>
      <c r="T6" s="17">
        <v>74433</v>
      </c>
      <c r="U6" s="17">
        <v>54947</v>
      </c>
      <c r="V6" s="17">
        <v>6862</v>
      </c>
      <c r="W6" s="17">
        <v>11580</v>
      </c>
      <c r="X6" s="17">
        <v>9354</v>
      </c>
      <c r="Y6" s="17">
        <v>17333</v>
      </c>
      <c r="Z6" s="17">
        <v>28887</v>
      </c>
      <c r="AA6" s="17">
        <v>35784</v>
      </c>
      <c r="AB6" s="17">
        <v>44222</v>
      </c>
      <c r="AC6" s="17">
        <v>53467</v>
      </c>
      <c r="AD6" s="17">
        <v>69325</v>
      </c>
      <c r="AE6" s="17">
        <v>58980</v>
      </c>
      <c r="AF6" s="101"/>
      <c r="AG6" s="101"/>
      <c r="AH6"/>
      <c r="AI6"/>
    </row>
    <row r="7" spans="2:35" ht="15.75" thickBot="1">
      <c r="C7" s="1"/>
      <c r="D7" s="177"/>
      <c r="E7" s="179"/>
      <c r="F7" s="179"/>
      <c r="G7" s="173"/>
      <c r="H7" s="179"/>
      <c r="I7" s="179"/>
      <c r="M7" s="174"/>
      <c r="N7" s="10" t="s">
        <v>15</v>
      </c>
      <c r="O7" s="17">
        <v>2212</v>
      </c>
      <c r="P7" s="17">
        <v>2516</v>
      </c>
      <c r="Q7" s="17">
        <v>2888</v>
      </c>
      <c r="R7" s="17">
        <v>2226</v>
      </c>
      <c r="S7" s="17">
        <v>3429</v>
      </c>
      <c r="T7" s="17">
        <v>2988</v>
      </c>
      <c r="U7" s="17">
        <v>1876</v>
      </c>
      <c r="V7" s="17">
        <v>315</v>
      </c>
      <c r="W7" s="17">
        <v>622</v>
      </c>
      <c r="X7" s="17">
        <v>803</v>
      </c>
      <c r="Y7" s="17">
        <v>1205</v>
      </c>
      <c r="Z7" s="17">
        <v>1173</v>
      </c>
      <c r="AA7" s="17">
        <v>1615</v>
      </c>
      <c r="AB7" s="17">
        <v>1992</v>
      </c>
      <c r="AC7" s="17">
        <v>2060</v>
      </c>
      <c r="AD7" s="17">
        <v>2442</v>
      </c>
      <c r="AE7" s="17">
        <v>3442</v>
      </c>
      <c r="AF7" s="101"/>
      <c r="AG7" s="101"/>
      <c r="AH7"/>
      <c r="AI7"/>
    </row>
    <row r="8" spans="2:35">
      <c r="B8" s="169" t="s">
        <v>24</v>
      </c>
      <c r="C8" s="10" t="s">
        <v>13</v>
      </c>
      <c r="D8" s="65">
        <v>482512</v>
      </c>
      <c r="E8" s="46">
        <v>565322</v>
      </c>
      <c r="F8" s="45">
        <v>781733</v>
      </c>
      <c r="G8" s="46">
        <v>575281</v>
      </c>
      <c r="H8" s="45">
        <v>718475</v>
      </c>
      <c r="I8" s="46">
        <v>767224</v>
      </c>
      <c r="M8" s="174"/>
      <c r="N8" s="10" t="s">
        <v>16</v>
      </c>
      <c r="O8" s="17">
        <v>178458</v>
      </c>
      <c r="P8" s="17">
        <v>184642</v>
      </c>
      <c r="Q8" s="17">
        <v>259332</v>
      </c>
      <c r="R8" s="17">
        <v>217824</v>
      </c>
      <c r="S8" s="17">
        <v>193037</v>
      </c>
      <c r="T8" s="17">
        <v>202559</v>
      </c>
      <c r="U8" s="17">
        <v>160779</v>
      </c>
      <c r="V8" s="17">
        <v>14927</v>
      </c>
      <c r="W8" s="17">
        <v>50643</v>
      </c>
      <c r="X8" s="17">
        <v>18159</v>
      </c>
      <c r="Y8" s="17">
        <v>20671</v>
      </c>
      <c r="Z8" s="17">
        <v>73838</v>
      </c>
      <c r="AA8" s="17">
        <v>124587</v>
      </c>
      <c r="AB8" s="17">
        <v>68675</v>
      </c>
      <c r="AC8" s="17">
        <v>117531</v>
      </c>
      <c r="AD8" s="17">
        <v>211743</v>
      </c>
      <c r="AE8" s="17">
        <v>170397</v>
      </c>
      <c r="AF8" s="101"/>
      <c r="AG8" s="101"/>
      <c r="AH8"/>
      <c r="AI8"/>
    </row>
    <row r="9" spans="2:35">
      <c r="B9" s="170"/>
      <c r="C9" s="10" t="s">
        <v>14</v>
      </c>
      <c r="D9" s="66">
        <v>39779</v>
      </c>
      <c r="E9" s="48">
        <v>31974</v>
      </c>
      <c r="F9" s="47">
        <v>36559</v>
      </c>
      <c r="G9" s="48">
        <v>50487</v>
      </c>
      <c r="H9" s="47">
        <v>59297</v>
      </c>
      <c r="I9" s="48">
        <v>45943</v>
      </c>
      <c r="M9" s="174"/>
      <c r="N9" s="10" t="s">
        <v>63</v>
      </c>
      <c r="O9" s="28">
        <v>15436</v>
      </c>
      <c r="P9" s="28">
        <v>24049</v>
      </c>
      <c r="Q9" s="28">
        <v>20447</v>
      </c>
      <c r="R9" s="28">
        <v>10828</v>
      </c>
      <c r="S9" s="28">
        <v>22968</v>
      </c>
      <c r="T9" s="28">
        <v>28784</v>
      </c>
      <c r="U9" s="28">
        <v>16482</v>
      </c>
      <c r="V9" s="28">
        <v>1877</v>
      </c>
      <c r="W9" s="28">
        <v>11216</v>
      </c>
      <c r="X9" s="28">
        <v>7095</v>
      </c>
      <c r="Y9" s="28">
        <v>12834</v>
      </c>
      <c r="Z9" s="28">
        <v>10073</v>
      </c>
      <c r="AA9" s="28">
        <v>21646</v>
      </c>
      <c r="AB9" s="28">
        <v>29645</v>
      </c>
      <c r="AC9" s="28">
        <v>22663</v>
      </c>
      <c r="AD9" s="28">
        <v>14217</v>
      </c>
      <c r="AE9" s="28">
        <v>25955</v>
      </c>
      <c r="AF9" s="101"/>
      <c r="AG9" s="101"/>
      <c r="AH9"/>
      <c r="AI9"/>
    </row>
    <row r="10" spans="2:35">
      <c r="B10" s="170"/>
      <c r="C10" s="10" t="s">
        <v>15</v>
      </c>
      <c r="D10" s="66">
        <v>242322</v>
      </c>
      <c r="E10" s="48">
        <v>214537</v>
      </c>
      <c r="F10" s="47">
        <v>198677</v>
      </c>
      <c r="G10" s="48">
        <v>185995</v>
      </c>
      <c r="H10" s="47">
        <v>262799</v>
      </c>
      <c r="I10" s="48">
        <v>225669</v>
      </c>
      <c r="M10" s="174"/>
      <c r="N10" s="10" t="s">
        <v>64</v>
      </c>
      <c r="O10" s="28">
        <v>789390</v>
      </c>
      <c r="P10" s="28">
        <v>784468</v>
      </c>
      <c r="Q10" s="28">
        <v>856995</v>
      </c>
      <c r="R10" s="28">
        <v>1109389</v>
      </c>
      <c r="S10" s="28">
        <v>777850</v>
      </c>
      <c r="T10" s="28">
        <v>735300</v>
      </c>
      <c r="U10" s="28">
        <v>546040</v>
      </c>
      <c r="V10" s="28">
        <v>114505</v>
      </c>
      <c r="W10" s="28">
        <v>312677</v>
      </c>
      <c r="X10" s="28">
        <v>77724</v>
      </c>
      <c r="Y10" s="28">
        <v>121720</v>
      </c>
      <c r="Z10" s="28">
        <v>371858</v>
      </c>
      <c r="AA10" s="28">
        <v>904981</v>
      </c>
      <c r="AB10" s="28">
        <v>419420</v>
      </c>
      <c r="AC10" s="28">
        <v>351973</v>
      </c>
      <c r="AD10" s="28">
        <v>879549</v>
      </c>
      <c r="AE10" s="28">
        <v>622087</v>
      </c>
      <c r="AF10" s="101"/>
      <c r="AG10" s="101"/>
      <c r="AH10"/>
      <c r="AI10"/>
    </row>
    <row r="11" spans="2:35" ht="15" customHeight="1">
      <c r="B11" s="171"/>
      <c r="C11" s="10" t="s">
        <v>16</v>
      </c>
      <c r="D11" s="66">
        <v>836063</v>
      </c>
      <c r="E11" s="48">
        <v>1189479</v>
      </c>
      <c r="F11" s="47">
        <v>873619</v>
      </c>
      <c r="G11" s="48">
        <v>812340</v>
      </c>
      <c r="H11" s="47">
        <v>937694</v>
      </c>
      <c r="I11" s="48">
        <v>1326801.23</v>
      </c>
      <c r="M11" s="174" t="s">
        <v>23</v>
      </c>
      <c r="N11" s="10" t="s">
        <v>13</v>
      </c>
      <c r="O11" s="18">
        <v>31385</v>
      </c>
      <c r="P11" s="18">
        <v>23581</v>
      </c>
      <c r="Q11" s="18">
        <v>37587</v>
      </c>
      <c r="R11" s="18">
        <v>54672</v>
      </c>
      <c r="S11" s="18">
        <v>32092</v>
      </c>
      <c r="T11" s="18">
        <v>28361</v>
      </c>
      <c r="U11" s="18">
        <v>167384</v>
      </c>
      <c r="V11" s="18">
        <v>585890</v>
      </c>
      <c r="W11" s="18">
        <v>289530</v>
      </c>
      <c r="X11" s="18">
        <v>46268</v>
      </c>
      <c r="Y11" s="18">
        <v>70750</v>
      </c>
      <c r="Z11" s="18">
        <v>156566</v>
      </c>
      <c r="AA11" s="18">
        <v>70624</v>
      </c>
      <c r="AB11" s="18">
        <v>21866</v>
      </c>
      <c r="AC11" s="18">
        <v>27256</v>
      </c>
      <c r="AD11" s="18">
        <v>50301</v>
      </c>
      <c r="AE11" s="18">
        <v>32530</v>
      </c>
      <c r="AF11" s="101"/>
      <c r="AG11" s="101"/>
      <c r="AH11"/>
      <c r="AI11"/>
    </row>
    <row r="12" spans="2:35" ht="15" customHeight="1">
      <c r="B12" s="167" t="s">
        <v>23</v>
      </c>
      <c r="C12" s="10" t="s">
        <v>13</v>
      </c>
      <c r="D12" s="67">
        <v>9403</v>
      </c>
      <c r="E12" s="50">
        <v>23095</v>
      </c>
      <c r="F12" s="49">
        <v>20411</v>
      </c>
      <c r="G12" s="50">
        <v>17623</v>
      </c>
      <c r="H12" s="49">
        <v>25557</v>
      </c>
      <c r="I12" s="50">
        <v>49332</v>
      </c>
      <c r="M12" s="174"/>
      <c r="N12" s="10" t="s">
        <v>14</v>
      </c>
      <c r="O12" s="19">
        <v>2949</v>
      </c>
      <c r="P12" s="19">
        <v>3353</v>
      </c>
      <c r="Q12" s="19">
        <v>4078</v>
      </c>
      <c r="R12" s="19">
        <v>4125</v>
      </c>
      <c r="S12" s="19">
        <v>4480</v>
      </c>
      <c r="T12" s="19">
        <v>4735</v>
      </c>
      <c r="U12" s="19">
        <v>20745</v>
      </c>
      <c r="V12" s="19">
        <v>23811</v>
      </c>
      <c r="W12" s="19">
        <v>19948</v>
      </c>
      <c r="X12" s="19">
        <v>7724</v>
      </c>
      <c r="Y12" s="19">
        <v>7025</v>
      </c>
      <c r="Z12" s="19">
        <v>8479</v>
      </c>
      <c r="AA12" s="19">
        <v>6817</v>
      </c>
      <c r="AB12" s="19">
        <v>6236</v>
      </c>
      <c r="AC12" s="19">
        <v>7720</v>
      </c>
      <c r="AD12" s="19">
        <v>6348</v>
      </c>
      <c r="AE12" s="19">
        <v>8046</v>
      </c>
      <c r="AF12" s="101"/>
      <c r="AG12" s="101"/>
      <c r="AH12"/>
      <c r="AI12"/>
    </row>
    <row r="13" spans="2:35" ht="15" customHeight="1">
      <c r="B13" s="168"/>
      <c r="C13" s="10" t="s">
        <v>14</v>
      </c>
      <c r="D13" s="68">
        <v>1200</v>
      </c>
      <c r="E13" s="52">
        <v>1899</v>
      </c>
      <c r="F13" s="51">
        <v>2047</v>
      </c>
      <c r="G13" s="52">
        <v>1889</v>
      </c>
      <c r="H13" s="51">
        <v>2916</v>
      </c>
      <c r="I13" s="52">
        <v>3186</v>
      </c>
      <c r="M13" s="174"/>
      <c r="N13" s="10" t="s">
        <v>15</v>
      </c>
      <c r="O13" s="19">
        <v>25</v>
      </c>
      <c r="P13" s="19">
        <v>67</v>
      </c>
      <c r="Q13" s="19">
        <v>65</v>
      </c>
      <c r="R13" s="19">
        <v>89</v>
      </c>
      <c r="S13" s="19">
        <v>90</v>
      </c>
      <c r="T13" s="19">
        <v>172</v>
      </c>
      <c r="U13" s="19">
        <v>434</v>
      </c>
      <c r="V13" s="19">
        <v>341</v>
      </c>
      <c r="W13" s="19">
        <v>510</v>
      </c>
      <c r="X13" s="19">
        <v>245</v>
      </c>
      <c r="Y13" s="19">
        <v>213</v>
      </c>
      <c r="Z13" s="19">
        <v>122</v>
      </c>
      <c r="AA13" s="19">
        <v>174</v>
      </c>
      <c r="AB13" s="19">
        <v>241</v>
      </c>
      <c r="AC13" s="19">
        <v>236</v>
      </c>
      <c r="AD13" s="19">
        <v>89</v>
      </c>
      <c r="AE13" s="19">
        <v>103</v>
      </c>
      <c r="AF13" s="101"/>
      <c r="AG13" s="101"/>
    </row>
    <row r="14" spans="2:35">
      <c r="B14" s="168"/>
      <c r="C14" s="10" t="s">
        <v>15</v>
      </c>
      <c r="D14" s="68">
        <v>5134</v>
      </c>
      <c r="E14" s="52">
        <v>12917</v>
      </c>
      <c r="F14" s="51">
        <v>9546</v>
      </c>
      <c r="G14" s="52">
        <v>4028</v>
      </c>
      <c r="H14" s="51">
        <v>8597</v>
      </c>
      <c r="I14" s="52">
        <v>18006</v>
      </c>
      <c r="M14" s="174"/>
      <c r="N14" s="10" t="s">
        <v>16</v>
      </c>
      <c r="O14" s="19">
        <v>12113</v>
      </c>
      <c r="P14" s="19">
        <v>5137</v>
      </c>
      <c r="Q14" s="19">
        <v>13047</v>
      </c>
      <c r="R14" s="19">
        <v>20451</v>
      </c>
      <c r="S14" s="19">
        <v>16293</v>
      </c>
      <c r="T14" s="19">
        <v>5350</v>
      </c>
      <c r="U14" s="19">
        <v>58046</v>
      </c>
      <c r="V14" s="19">
        <v>72299</v>
      </c>
      <c r="W14" s="19">
        <v>44986</v>
      </c>
      <c r="X14" s="19">
        <v>29050</v>
      </c>
      <c r="Y14" s="19">
        <v>14709</v>
      </c>
      <c r="Z14" s="19">
        <v>18757</v>
      </c>
      <c r="AA14" s="19">
        <v>13133</v>
      </c>
      <c r="AB14" s="19">
        <v>5431</v>
      </c>
      <c r="AC14" s="19">
        <v>7393</v>
      </c>
      <c r="AD14" s="19">
        <v>15882</v>
      </c>
      <c r="AE14" s="19">
        <v>12785</v>
      </c>
      <c r="AF14" s="101"/>
      <c r="AG14" s="101"/>
    </row>
    <row r="15" spans="2:35" ht="15.75" thickBot="1">
      <c r="B15" s="175"/>
      <c r="C15" s="10" t="s">
        <v>16</v>
      </c>
      <c r="D15" s="69">
        <v>11710</v>
      </c>
      <c r="E15" s="54">
        <v>23806</v>
      </c>
      <c r="F15" s="53">
        <v>24520</v>
      </c>
      <c r="G15" s="54">
        <v>10021</v>
      </c>
      <c r="H15" s="53">
        <v>13108</v>
      </c>
      <c r="I15" s="54">
        <v>41959.23</v>
      </c>
      <c r="M15" s="174"/>
      <c r="N15" s="10" t="s">
        <v>63</v>
      </c>
      <c r="O15" s="19">
        <v>184</v>
      </c>
      <c r="P15" s="19">
        <v>604</v>
      </c>
      <c r="Q15" s="19">
        <v>490</v>
      </c>
      <c r="R15" s="19">
        <v>259</v>
      </c>
      <c r="S15" s="19">
        <v>555</v>
      </c>
      <c r="T15" s="19">
        <v>865</v>
      </c>
      <c r="U15" s="19">
        <v>7009</v>
      </c>
      <c r="V15" s="19">
        <v>2543</v>
      </c>
      <c r="W15" s="19">
        <v>2450</v>
      </c>
      <c r="X15" s="19">
        <v>4060</v>
      </c>
      <c r="Y15" s="19">
        <v>6531</v>
      </c>
      <c r="Z15" s="19">
        <v>1682</v>
      </c>
      <c r="AA15" s="19">
        <v>645</v>
      </c>
      <c r="AB15" s="19">
        <v>1207</v>
      </c>
      <c r="AC15" s="19">
        <v>2743</v>
      </c>
      <c r="AD15" s="19">
        <v>342</v>
      </c>
      <c r="AE15" s="19">
        <v>320</v>
      </c>
      <c r="AF15" s="101"/>
      <c r="AG15" s="101"/>
    </row>
    <row r="16" spans="2:35" ht="15.75" thickBot="1">
      <c r="M16" s="174"/>
      <c r="N16" s="10" t="s">
        <v>64</v>
      </c>
      <c r="O16" s="20">
        <v>13913</v>
      </c>
      <c r="P16" s="20">
        <v>10655</v>
      </c>
      <c r="Q16" s="20">
        <v>11373</v>
      </c>
      <c r="R16" s="20">
        <v>20403</v>
      </c>
      <c r="S16" s="20">
        <v>14135</v>
      </c>
      <c r="T16" s="20">
        <v>10065</v>
      </c>
      <c r="U16" s="20">
        <v>60173</v>
      </c>
      <c r="V16" s="20">
        <v>165345</v>
      </c>
      <c r="W16" s="20">
        <v>49761</v>
      </c>
      <c r="X16" s="20">
        <v>30378</v>
      </c>
      <c r="Y16" s="20">
        <v>10290</v>
      </c>
      <c r="Z16" s="20">
        <v>16539</v>
      </c>
      <c r="AA16" s="20">
        <v>12938</v>
      </c>
      <c r="AB16" s="20">
        <v>6473</v>
      </c>
      <c r="AC16" s="20">
        <v>6083</v>
      </c>
      <c r="AD16" s="20">
        <v>13224</v>
      </c>
      <c r="AE16" s="20">
        <v>11184</v>
      </c>
      <c r="AF16" s="101"/>
      <c r="AG16" s="101"/>
    </row>
    <row r="17" spans="2:33">
      <c r="P17" s="75"/>
      <c r="T17" s="75"/>
      <c r="X17" s="75"/>
      <c r="AB17" s="75"/>
      <c r="AF17" s="101"/>
      <c r="AG17" s="101"/>
    </row>
    <row r="18" spans="2:33">
      <c r="B18" s="9" t="s">
        <v>95</v>
      </c>
      <c r="M18" s="9" t="s">
        <v>96</v>
      </c>
      <c r="AC18" s="75"/>
      <c r="AD18" s="75"/>
      <c r="AF18" s="101"/>
      <c r="AG18" s="101"/>
    </row>
    <row r="19" spans="2:33">
      <c r="L19" s="44"/>
      <c r="AC19" s="75"/>
      <c r="AD19" s="75"/>
      <c r="AF19" s="101"/>
      <c r="AG19" s="101"/>
    </row>
    <row r="20" spans="2:33">
      <c r="L20" s="44"/>
      <c r="AB20" s="96"/>
      <c r="AF20" s="101"/>
      <c r="AG20" s="101"/>
    </row>
    <row r="21" spans="2:33" s="55" customFormat="1">
      <c r="AB21" s="96"/>
      <c r="AF21" s="101"/>
      <c r="AG21" s="101"/>
    </row>
    <row r="22" spans="2:33" s="55" customFormat="1">
      <c r="AB22" s="96"/>
      <c r="AF22" s="101"/>
      <c r="AG22" s="101"/>
    </row>
    <row r="23" spans="2:33" s="44" customFormat="1">
      <c r="X23" s="81"/>
      <c r="Y23" s="81"/>
      <c r="Z23" s="81"/>
      <c r="AA23" s="81"/>
      <c r="AB23" s="81"/>
      <c r="AF23" s="103"/>
      <c r="AG23" s="103"/>
    </row>
    <row r="24" spans="2:33" s="44" customFormat="1">
      <c r="X24" s="81"/>
      <c r="Y24" s="81"/>
      <c r="Z24" s="81"/>
      <c r="AA24" s="81"/>
      <c r="AB24" s="81"/>
      <c r="AF24" s="103"/>
      <c r="AG24" s="103"/>
    </row>
    <row r="25" spans="2:33" s="44" customFormat="1">
      <c r="X25" s="81"/>
      <c r="Y25" s="81"/>
      <c r="Z25" s="81"/>
      <c r="AA25" s="81"/>
      <c r="AB25" s="81"/>
    </row>
    <row r="26" spans="2:33" s="44" customFormat="1">
      <c r="O26" s="81"/>
      <c r="P26" s="81"/>
      <c r="Q26" s="81"/>
      <c r="R26" s="81"/>
      <c r="S26" s="81"/>
      <c r="T26" s="81"/>
      <c r="U26" s="81"/>
      <c r="V26" s="81"/>
      <c r="W26" s="81"/>
      <c r="X26" s="81" t="s">
        <v>168</v>
      </c>
      <c r="Y26" s="81"/>
      <c r="Z26" s="81"/>
      <c r="AA26" s="81"/>
      <c r="AB26" s="81"/>
    </row>
    <row r="27" spans="2:33" s="44" customFormat="1"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</row>
    <row r="28" spans="2:33" s="44" customFormat="1"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</row>
    <row r="29" spans="2:33" s="44" customFormat="1">
      <c r="C29" s="76"/>
      <c r="D29" s="76"/>
      <c r="E29" s="76"/>
      <c r="F29" s="76"/>
      <c r="G29" s="76"/>
      <c r="H29" s="76"/>
      <c r="O29" s="81"/>
      <c r="P29" s="81"/>
      <c r="Q29" s="81"/>
      <c r="R29" s="81"/>
      <c r="S29" s="81"/>
      <c r="T29" s="77"/>
      <c r="U29" s="77"/>
      <c r="V29" s="77"/>
      <c r="W29" s="81"/>
      <c r="X29" s="81"/>
      <c r="Y29" s="81"/>
      <c r="Z29" s="81"/>
      <c r="AA29" s="81"/>
      <c r="AB29" s="81"/>
      <c r="AC29" s="44" t="s">
        <v>193</v>
      </c>
    </row>
    <row r="30" spans="2:33" s="44" customFormat="1">
      <c r="C30" s="76"/>
      <c r="D30" s="76"/>
      <c r="E30" s="76"/>
      <c r="F30" s="76"/>
      <c r="G30" s="76"/>
      <c r="H30" s="76"/>
      <c r="N30" s="44" t="s">
        <v>17</v>
      </c>
      <c r="O30" s="81"/>
      <c r="P30" s="81"/>
      <c r="Q30" s="77"/>
      <c r="R30" s="77"/>
      <c r="S30" s="77"/>
      <c r="T30" s="77"/>
      <c r="U30" s="77"/>
      <c r="V30" s="77"/>
      <c r="W30" s="83"/>
      <c r="X30" s="81"/>
      <c r="Y30" s="81"/>
      <c r="Z30" s="81"/>
      <c r="AA30" s="81"/>
      <c r="AB30" s="81"/>
      <c r="AC30" s="44">
        <v>237476</v>
      </c>
    </row>
    <row r="31" spans="2:33" s="44" customFormat="1">
      <c r="C31" s="76"/>
      <c r="D31" s="76"/>
      <c r="E31" s="76"/>
      <c r="F31" s="76"/>
      <c r="G31" s="76"/>
      <c r="H31" s="76"/>
      <c r="O31" s="81"/>
      <c r="P31" s="81"/>
      <c r="Q31" s="77"/>
      <c r="R31" s="77"/>
      <c r="S31" s="77"/>
      <c r="T31" s="77"/>
      <c r="U31" s="77"/>
      <c r="V31" s="77"/>
      <c r="W31" s="83"/>
      <c r="X31" s="81"/>
      <c r="Y31" s="81"/>
      <c r="Z31" s="81"/>
      <c r="AA31" s="81"/>
      <c r="AB31" s="81"/>
      <c r="AC31" s="44">
        <v>18160</v>
      </c>
    </row>
    <row r="32" spans="2:33" s="44" customFormat="1">
      <c r="C32" s="76"/>
      <c r="D32" s="76"/>
      <c r="E32" s="76"/>
      <c r="F32" s="76"/>
      <c r="G32" s="76"/>
      <c r="H32" s="76"/>
      <c r="O32" s="81"/>
      <c r="P32" s="81"/>
      <c r="Q32" s="77"/>
      <c r="R32" s="77"/>
      <c r="S32" s="77"/>
      <c r="T32" s="77"/>
      <c r="U32" s="77"/>
      <c r="V32" s="77"/>
      <c r="W32" s="83"/>
      <c r="X32" s="81"/>
      <c r="Y32" s="81"/>
      <c r="Z32" s="81"/>
      <c r="AA32" s="81"/>
      <c r="AB32" s="81"/>
      <c r="AC32" s="44">
        <v>1115</v>
      </c>
    </row>
    <row r="33" spans="15:29" s="44" customFormat="1">
      <c r="O33" s="81"/>
      <c r="P33" s="81"/>
      <c r="Q33" s="77"/>
      <c r="R33" s="77"/>
      <c r="S33" s="77"/>
      <c r="T33" s="77"/>
      <c r="U33" s="77"/>
      <c r="V33" s="77"/>
      <c r="W33" s="83"/>
      <c r="X33" s="81"/>
      <c r="Y33" s="81"/>
      <c r="Z33" s="81"/>
      <c r="AA33" s="81"/>
      <c r="AB33" s="81"/>
      <c r="AC33" s="44">
        <v>20202</v>
      </c>
    </row>
    <row r="34" spans="15:29" s="44" customFormat="1">
      <c r="O34" s="81"/>
      <c r="P34" s="81"/>
      <c r="Q34" s="77"/>
      <c r="R34" s="77"/>
      <c r="S34" s="77"/>
      <c r="T34" s="77"/>
      <c r="U34" s="77"/>
      <c r="V34" s="77"/>
      <c r="W34" s="83"/>
      <c r="X34" s="81"/>
      <c r="Y34" s="81"/>
      <c r="Z34" s="81"/>
      <c r="AA34" s="81"/>
      <c r="AB34" s="81"/>
      <c r="AC34" s="44">
        <v>11594</v>
      </c>
    </row>
    <row r="35" spans="15:29" s="44" customFormat="1">
      <c r="O35" s="81"/>
      <c r="P35" s="81"/>
      <c r="Q35" s="77"/>
      <c r="R35" s="77"/>
      <c r="S35" s="77"/>
      <c r="T35" s="77"/>
      <c r="U35" s="77"/>
      <c r="V35" s="77"/>
      <c r="W35" s="83"/>
      <c r="X35" s="81"/>
      <c r="Y35" s="81"/>
      <c r="Z35" s="81"/>
      <c r="AA35" s="81"/>
      <c r="AB35" s="81"/>
      <c r="AC35" s="44">
        <v>106807</v>
      </c>
    </row>
    <row r="36" spans="15:29" s="44" customFormat="1"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</row>
    <row r="37" spans="15:29" s="55" customFormat="1"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</row>
    <row r="38" spans="15:29" s="55" customFormat="1">
      <c r="O38" s="96"/>
      <c r="P38" s="96"/>
      <c r="Q38" s="96"/>
      <c r="R38" s="96"/>
      <c r="S38" s="96"/>
      <c r="T38" s="96"/>
      <c r="U38" s="96"/>
      <c r="V38" s="96"/>
      <c r="W38" s="96"/>
    </row>
    <row r="39" spans="15:29" s="55" customFormat="1">
      <c r="O39" s="96"/>
      <c r="P39" s="96"/>
      <c r="Q39" s="96"/>
      <c r="R39" s="96"/>
      <c r="S39" s="96"/>
      <c r="T39" s="96"/>
      <c r="U39" s="96"/>
      <c r="V39" s="96"/>
      <c r="W39" s="96"/>
    </row>
    <row r="40" spans="15:29" s="55" customFormat="1">
      <c r="O40" s="96"/>
      <c r="P40" s="96"/>
      <c r="Q40" s="96"/>
      <c r="R40" s="96"/>
      <c r="S40" s="96"/>
      <c r="T40" s="96"/>
      <c r="U40" s="96"/>
      <c r="V40" s="96"/>
      <c r="W40" s="96"/>
    </row>
    <row r="41" spans="15:29" s="55" customFormat="1"/>
    <row r="42" spans="15:29" s="55" customFormat="1"/>
    <row r="43" spans="15:29" s="55" customFormat="1"/>
    <row r="44" spans="15:29" s="55" customFormat="1"/>
    <row r="45" spans="15:29" s="55" customFormat="1">
      <c r="P45" s="75"/>
      <c r="Q45" s="8"/>
      <c r="R45" s="8"/>
      <c r="S45" s="8"/>
      <c r="T45" s="75"/>
      <c r="U45" s="8"/>
      <c r="V45" s="8"/>
      <c r="W45" s="8"/>
      <c r="X45" s="75"/>
      <c r="Y45" s="8"/>
      <c r="Z45" s="8"/>
      <c r="AA45" s="8"/>
      <c r="AB45" s="75"/>
    </row>
    <row r="46" spans="15:29" s="55" customFormat="1">
      <c r="P46" s="75"/>
      <c r="Q46" s="8"/>
      <c r="R46" s="8"/>
      <c r="S46" s="8"/>
      <c r="T46" s="75"/>
      <c r="U46" s="8"/>
      <c r="V46" s="8"/>
      <c r="W46" s="8"/>
      <c r="X46" s="75"/>
      <c r="Y46" s="8"/>
      <c r="Z46" s="8"/>
      <c r="AA46" s="8"/>
      <c r="AB46" s="75"/>
    </row>
    <row r="47" spans="15:29" s="55" customFormat="1">
      <c r="P47" s="75"/>
      <c r="Q47" s="8"/>
      <c r="R47" s="8"/>
      <c r="S47" s="8"/>
      <c r="T47" s="75"/>
      <c r="U47" s="8"/>
      <c r="V47" s="8"/>
      <c r="W47" s="8"/>
      <c r="X47" s="75"/>
      <c r="Y47" s="8"/>
      <c r="Z47" s="8"/>
      <c r="AA47" s="8"/>
      <c r="AB47" s="75"/>
    </row>
  </sheetData>
  <sheetProtection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8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0" t="s">
        <v>220</v>
      </c>
      <c r="C1" s="180"/>
      <c r="D1" s="180"/>
      <c r="E1" s="180"/>
    </row>
    <row r="2" spans="1:9">
      <c r="B2" s="127">
        <v>2019</v>
      </c>
      <c r="C2" s="127">
        <v>2020</v>
      </c>
      <c r="D2" s="127">
        <v>2021</v>
      </c>
    </row>
    <row r="3" spans="1:9">
      <c r="A3" t="s">
        <v>221</v>
      </c>
      <c r="B3" s="124">
        <f>SUM('3. Podróżni OT'!Q5:T10)</f>
        <v>8019109</v>
      </c>
      <c r="C3" s="124">
        <f>SUM('3. Podróżni OT'!U5:X10)</f>
        <v>2778852</v>
      </c>
      <c r="D3" s="124">
        <f>SUM('3. Podróżni OT'!Y5:AB10)</f>
        <v>4523675</v>
      </c>
    </row>
    <row r="4" spans="1:9" ht="15" customHeight="1">
      <c r="A4" t="s">
        <v>229</v>
      </c>
      <c r="B4" s="124">
        <f>SUM('3. Podróżni OT'!Q11:T16)</f>
        <v>283832</v>
      </c>
      <c r="C4" s="124">
        <f>SUM('3. Podróżni OT'!U11:X16)</f>
        <v>1688930</v>
      </c>
      <c r="D4" s="124">
        <f>SUM('3. Podróżni OT'!Y11:AB16)</f>
        <v>457448</v>
      </c>
      <c r="I4" s="122"/>
    </row>
    <row r="5" spans="1:9">
      <c r="A5" t="s">
        <v>222</v>
      </c>
      <c r="B5" s="125">
        <f t="shared" ref="B5:D5" si="0">B3-B4</f>
        <v>7735277</v>
      </c>
      <c r="C5" s="125">
        <f t="shared" si="0"/>
        <v>1089922</v>
      </c>
      <c r="D5" s="125">
        <f t="shared" si="0"/>
        <v>4066227</v>
      </c>
    </row>
    <row r="6" spans="1:9">
      <c r="A6" t="s">
        <v>230</v>
      </c>
      <c r="B6" s="123">
        <f t="shared" ref="B6:D6" si="1">B3/1000000</f>
        <v>8.0191090000000003</v>
      </c>
      <c r="C6" s="123">
        <f t="shared" si="1"/>
        <v>2.7788520000000001</v>
      </c>
      <c r="D6" s="123">
        <f t="shared" si="1"/>
        <v>4.5236749999999999</v>
      </c>
      <c r="E6" t="s">
        <v>230</v>
      </c>
    </row>
    <row r="7" spans="1:9">
      <c r="A7" t="s">
        <v>231</v>
      </c>
      <c r="B7" s="123">
        <f>B5/1000000</f>
        <v>7.735277</v>
      </c>
      <c r="C7" s="123">
        <f t="shared" ref="C7:D7" si="2">C5/1000000</f>
        <v>1.0899220000000001</v>
      </c>
      <c r="D7" s="123">
        <f t="shared" si="2"/>
        <v>4.0662269999999996</v>
      </c>
      <c r="E7" t="s">
        <v>231</v>
      </c>
    </row>
    <row r="8" spans="1:9">
      <c r="B8" s="123"/>
      <c r="C8" s="123"/>
      <c r="D8" s="123"/>
    </row>
    <row r="9" spans="1:9">
      <c r="A9" t="s">
        <v>223</v>
      </c>
      <c r="B9" s="127" t="s">
        <v>226</v>
      </c>
      <c r="C9" s="127" t="s">
        <v>225</v>
      </c>
      <c r="D9" s="127" t="s">
        <v>224</v>
      </c>
    </row>
    <row r="10" spans="1:9">
      <c r="A10" t="s">
        <v>230</v>
      </c>
      <c r="B10" s="122"/>
      <c r="C10" s="122">
        <f t="shared" ref="C10" si="3">C3/B3-1</f>
        <v>-0.65347122728971518</v>
      </c>
      <c r="D10" s="122">
        <f>D3/C3-1</f>
        <v>0.62789346104074628</v>
      </c>
    </row>
    <row r="11" spans="1:9">
      <c r="A11" t="s">
        <v>231</v>
      </c>
      <c r="B11" s="122"/>
      <c r="C11" s="122">
        <f>C5/B5-1</f>
        <v>-0.8590972243140097</v>
      </c>
      <c r="D11" s="122">
        <f>D5/C5-1</f>
        <v>2.7307504573721788</v>
      </c>
    </row>
    <row r="12" spans="1:9" ht="15" customHeight="1">
      <c r="D12" s="127" t="s">
        <v>228</v>
      </c>
    </row>
    <row r="13" spans="1:9">
      <c r="A13" t="s">
        <v>230</v>
      </c>
      <c r="D13" s="122">
        <f>D3/B3-1</f>
        <v>-0.43588807684245223</v>
      </c>
    </row>
    <row r="14" spans="1:9">
      <c r="A14" t="s">
        <v>231</v>
      </c>
      <c r="D14" s="122">
        <f>D5/B5-1</f>
        <v>-0.47432690516448217</v>
      </c>
    </row>
    <row r="15" spans="1:9">
      <c r="B15" s="180" t="s">
        <v>227</v>
      </c>
      <c r="C15" s="180"/>
      <c r="D15" s="180"/>
      <c r="E15" s="180"/>
    </row>
    <row r="16" spans="1:9">
      <c r="B16" s="127">
        <v>2019</v>
      </c>
      <c r="C16" s="127">
        <v>2020</v>
      </c>
      <c r="D16" s="127">
        <v>2021</v>
      </c>
    </row>
    <row r="17" spans="1:26">
      <c r="A17" t="s">
        <v>221</v>
      </c>
      <c r="B17" s="124">
        <f>SUM('2. Umowy OT'!Q5:T10)</f>
        <v>2709909</v>
      </c>
      <c r="C17" s="124">
        <f>SUM('2. Umowy OT'!U5:X10)</f>
        <v>1069798</v>
      </c>
      <c r="D17" s="124">
        <f>SUM('2. Umowy OT'!Y5:AB10)</f>
        <v>1713696</v>
      </c>
    </row>
    <row r="18" spans="1:26">
      <c r="A18" t="s">
        <v>229</v>
      </c>
      <c r="B18" s="124">
        <f>SUM('2. Umowy OT'!Q11:T16)</f>
        <v>115667</v>
      </c>
      <c r="C18" s="124">
        <f>SUM('2. Umowy OT'!U11:X16)</f>
        <v>555110</v>
      </c>
      <c r="D18" s="124">
        <f>SUM('2. Umowy OT'!Y11:AB16)</f>
        <v>179528</v>
      </c>
    </row>
    <row r="19" spans="1:26">
      <c r="A19" t="s">
        <v>222</v>
      </c>
      <c r="B19" s="125">
        <f t="shared" ref="B19" si="4">B17-B18</f>
        <v>2594242</v>
      </c>
      <c r="C19" s="125">
        <f t="shared" ref="C19" si="5">C17-C18</f>
        <v>514688</v>
      </c>
      <c r="D19" s="125">
        <f t="shared" ref="D19" si="6">D17-D18</f>
        <v>1534168</v>
      </c>
    </row>
    <row r="20" spans="1:26">
      <c r="A20" t="s">
        <v>230</v>
      </c>
      <c r="B20" s="123">
        <f t="shared" ref="B20:D20" si="7">B17/1000000</f>
        <v>2.7099090000000001</v>
      </c>
      <c r="C20" s="123">
        <f t="shared" si="7"/>
        <v>1.069798</v>
      </c>
      <c r="D20" s="123">
        <f t="shared" si="7"/>
        <v>1.7136960000000001</v>
      </c>
    </row>
    <row r="21" spans="1:26">
      <c r="A21" t="s">
        <v>231</v>
      </c>
      <c r="B21" s="123">
        <f>B19/1000000</f>
        <v>2.5942419999999999</v>
      </c>
      <c r="C21" s="123">
        <f t="shared" ref="C21:D21" si="8">C19/1000000</f>
        <v>0.51468800000000003</v>
      </c>
      <c r="D21" s="123">
        <f t="shared" si="8"/>
        <v>1.534168</v>
      </c>
    </row>
    <row r="22" spans="1:26">
      <c r="B22" s="123"/>
      <c r="C22" s="123"/>
      <c r="D22" s="123"/>
    </row>
    <row r="23" spans="1:26">
      <c r="A23" t="s">
        <v>223</v>
      </c>
      <c r="B23" s="127" t="s">
        <v>226</v>
      </c>
      <c r="C23" s="127" t="s">
        <v>225</v>
      </c>
      <c r="D23" s="127" t="s">
        <v>224</v>
      </c>
    </row>
    <row r="24" spans="1:26">
      <c r="A24" t="s">
        <v>230</v>
      </c>
      <c r="B24" s="122"/>
      <c r="C24" s="122">
        <f t="shared" ref="C24" si="9">C17/B17-1</f>
        <v>-0.60522733420199715</v>
      </c>
      <c r="D24" s="122">
        <f>D17/C17-1</f>
        <v>0.60188745912779806</v>
      </c>
      <c r="E24" s="122"/>
    </row>
    <row r="25" spans="1:26">
      <c r="A25" t="s">
        <v>231</v>
      </c>
      <c r="B25" s="122"/>
      <c r="C25" s="122">
        <f>C19/B19-1</f>
        <v>-0.80160370543688675</v>
      </c>
      <c r="D25" s="122">
        <f>D19/C19-1</f>
        <v>1.9807728177070381</v>
      </c>
      <c r="E25" s="122"/>
    </row>
    <row r="26" spans="1:26">
      <c r="D26" s="127" t="s">
        <v>228</v>
      </c>
      <c r="E26" s="122"/>
    </row>
    <row r="27" spans="1:26">
      <c r="A27" t="s">
        <v>230</v>
      </c>
      <c r="D27" s="122">
        <f>D17/B17-1</f>
        <v>-0.36761861745172997</v>
      </c>
      <c r="E27" s="122"/>
    </row>
    <row r="28" spans="1:26">
      <c r="A28" t="s">
        <v>231</v>
      </c>
      <c r="D28" s="122">
        <f>D19/B19-1</f>
        <v>-0.4086257180324735</v>
      </c>
      <c r="E28" s="126"/>
    </row>
    <row r="29" spans="1:26">
      <c r="D29" t="s">
        <v>221</v>
      </c>
      <c r="T29" s="180" t="s">
        <v>220</v>
      </c>
      <c r="U29" s="180"/>
      <c r="V29" s="180"/>
      <c r="W29" s="180"/>
    </row>
    <row r="30" spans="1:26" ht="15.75" thickBot="1">
      <c r="B30" s="8"/>
      <c r="C30" s="1"/>
      <c r="D30" s="27" t="s">
        <v>65</v>
      </c>
      <c r="E30" s="27" t="s">
        <v>101</v>
      </c>
      <c r="F30" s="27" t="s">
        <v>108</v>
      </c>
      <c r="G30" s="27" t="s">
        <v>130</v>
      </c>
      <c r="H30" s="27" t="s">
        <v>134</v>
      </c>
      <c r="I30" s="27" t="s">
        <v>158</v>
      </c>
      <c r="J30" s="27" t="s">
        <v>167</v>
      </c>
      <c r="K30" s="27" t="s">
        <v>168</v>
      </c>
      <c r="L30" s="27" t="s">
        <v>179</v>
      </c>
      <c r="M30" s="27" t="s">
        <v>192</v>
      </c>
      <c r="N30" s="27" t="s">
        <v>193</v>
      </c>
      <c r="O30" s="27" t="s">
        <v>200</v>
      </c>
      <c r="P30" s="27" t="s">
        <v>203</v>
      </c>
      <c r="Q30" s="27" t="s">
        <v>210</v>
      </c>
      <c r="T30" s="127">
        <v>2018</v>
      </c>
      <c r="U30" s="127">
        <v>2019</v>
      </c>
      <c r="V30" s="127">
        <v>2020</v>
      </c>
      <c r="W30" s="127">
        <v>2021</v>
      </c>
      <c r="X30" s="127">
        <v>2019</v>
      </c>
      <c r="Y30" s="127">
        <v>2020</v>
      </c>
      <c r="Z30" s="127">
        <v>2021</v>
      </c>
    </row>
    <row r="31" spans="1:26">
      <c r="B31" s="174" t="s">
        <v>24</v>
      </c>
      <c r="C31" s="10" t="s">
        <v>13</v>
      </c>
      <c r="D31" s="16">
        <v>1067957</v>
      </c>
      <c r="E31" s="16">
        <v>621369</v>
      </c>
      <c r="F31" s="16">
        <v>781061</v>
      </c>
      <c r="G31" s="16">
        <v>762774</v>
      </c>
      <c r="H31" s="16">
        <v>1125525</v>
      </c>
      <c r="I31" s="16">
        <v>641010</v>
      </c>
      <c r="J31" s="16">
        <v>575733</v>
      </c>
      <c r="K31" s="16">
        <v>186317</v>
      </c>
      <c r="L31" s="16">
        <v>479680</v>
      </c>
      <c r="M31" s="16">
        <v>118622</v>
      </c>
      <c r="N31" s="16">
        <v>228216</v>
      </c>
      <c r="O31" s="16">
        <v>715655</v>
      </c>
      <c r="P31" s="16">
        <v>833412</v>
      </c>
      <c r="Q31" s="16">
        <v>432274</v>
      </c>
      <c r="S31" s="10" t="s">
        <v>13</v>
      </c>
      <c r="U31" s="107">
        <f>SUM(F31:I31)-SUM(F37:I37)</f>
        <v>3157688</v>
      </c>
      <c r="V31" s="107">
        <f>SUM(J31:M31)-SUM(J37:M37)</f>
        <v>271283</v>
      </c>
      <c r="W31" s="107">
        <f>SUM(N31:Q31)-SUM(N37:Q37)</f>
        <v>1890023</v>
      </c>
      <c r="X31" s="130">
        <f>U31/$U$37</f>
        <v>0.4099973940909617</v>
      </c>
      <c r="Y31" s="130">
        <f>V31/$V$37</f>
        <v>0.25264205836555581</v>
      </c>
      <c r="Z31" s="130">
        <f t="shared" ref="Z31:Z36" si="10">W31/$W$37</f>
        <v>0.47921840176269087</v>
      </c>
    </row>
    <row r="32" spans="1:26">
      <c r="B32" s="174"/>
      <c r="C32" s="10" t="s">
        <v>14</v>
      </c>
      <c r="D32" s="17">
        <v>41954</v>
      </c>
      <c r="E32" s="17">
        <v>56672</v>
      </c>
      <c r="F32" s="17">
        <v>73408</v>
      </c>
      <c r="G32" s="17">
        <v>52539</v>
      </c>
      <c r="H32" s="17">
        <v>61288</v>
      </c>
      <c r="I32" s="17">
        <v>74458</v>
      </c>
      <c r="J32" s="17">
        <v>54842</v>
      </c>
      <c r="K32" s="17">
        <v>6822</v>
      </c>
      <c r="L32" s="17">
        <v>11580</v>
      </c>
      <c r="M32" s="17">
        <v>9354</v>
      </c>
      <c r="N32" s="17">
        <v>17333</v>
      </c>
      <c r="O32" s="17">
        <v>28725</v>
      </c>
      <c r="P32" s="17">
        <v>35711</v>
      </c>
      <c r="Q32" s="17">
        <v>43077</v>
      </c>
      <c r="S32" s="10" t="s">
        <v>14</v>
      </c>
      <c r="U32" s="107">
        <f t="shared" ref="U32:U36" si="11">SUM(F32:I32)-SUM(F38:I38)</f>
        <v>244322</v>
      </c>
      <c r="V32" s="107">
        <f t="shared" ref="V32:V36" si="12">SUM(J32:M32)-SUM(J38:M38)</f>
        <v>10412</v>
      </c>
      <c r="W32" s="107">
        <f t="shared" ref="W32:W36" si="13">SUM(N32:Q32)-SUM(N38:Q38)</f>
        <v>96377</v>
      </c>
      <c r="X32" s="130">
        <f t="shared" ref="X32:X36" si="14">U32/$U$37</f>
        <v>3.1723014851084697E-2</v>
      </c>
      <c r="Y32" s="130">
        <f t="shared" ref="Y32:Y36" si="15">V32/$V$37</f>
        <v>9.6965497716486743E-3</v>
      </c>
      <c r="Z32" s="130">
        <f t="shared" si="10"/>
        <v>2.443654490272492E-2</v>
      </c>
    </row>
    <row r="33" spans="2:26">
      <c r="B33" s="174"/>
      <c r="C33" s="10" t="s">
        <v>15</v>
      </c>
      <c r="D33" s="17">
        <v>2212</v>
      </c>
      <c r="E33" s="17">
        <v>2468</v>
      </c>
      <c r="F33" s="17">
        <v>2888</v>
      </c>
      <c r="G33" s="17">
        <v>2223</v>
      </c>
      <c r="H33" s="17">
        <v>3414</v>
      </c>
      <c r="I33" s="17">
        <v>2979</v>
      </c>
      <c r="J33" s="17">
        <v>1869</v>
      </c>
      <c r="K33" s="17">
        <v>311</v>
      </c>
      <c r="L33" s="17">
        <v>505</v>
      </c>
      <c r="M33" s="17">
        <v>803</v>
      </c>
      <c r="N33" s="17">
        <v>1205</v>
      </c>
      <c r="O33" s="17">
        <v>1191</v>
      </c>
      <c r="P33" s="17">
        <v>1384</v>
      </c>
      <c r="Q33" s="17">
        <v>1861</v>
      </c>
      <c r="S33" s="10" t="s">
        <v>15</v>
      </c>
      <c r="U33" s="107">
        <f t="shared" si="11"/>
        <v>11088</v>
      </c>
      <c r="V33" s="107">
        <f t="shared" si="12"/>
        <v>1958</v>
      </c>
      <c r="W33" s="107">
        <f t="shared" si="13"/>
        <v>4903</v>
      </c>
      <c r="X33" s="130">
        <f t="shared" si="14"/>
        <v>1.439677100993063E-3</v>
      </c>
      <c r="Y33" s="130">
        <f t="shared" si="15"/>
        <v>1.8234579766507975E-3</v>
      </c>
      <c r="Z33" s="130">
        <f t="shared" si="10"/>
        <v>1.2431636143276951E-3</v>
      </c>
    </row>
    <row r="34" spans="2:26">
      <c r="B34" s="174"/>
      <c r="C34" s="10" t="s">
        <v>16</v>
      </c>
      <c r="D34" s="17">
        <v>178315</v>
      </c>
      <c r="E34" s="17">
        <v>184433</v>
      </c>
      <c r="F34" s="17">
        <v>258436</v>
      </c>
      <c r="G34" s="17">
        <v>217404</v>
      </c>
      <c r="H34" s="17">
        <v>192319</v>
      </c>
      <c r="I34" s="17">
        <v>201960</v>
      </c>
      <c r="J34" s="17">
        <v>160273</v>
      </c>
      <c r="K34" s="17">
        <v>14900</v>
      </c>
      <c r="L34" s="17">
        <v>50132</v>
      </c>
      <c r="M34" s="17">
        <v>18059</v>
      </c>
      <c r="N34" s="17">
        <v>20595</v>
      </c>
      <c r="O34" s="17">
        <v>73028</v>
      </c>
      <c r="P34" s="17">
        <v>122342</v>
      </c>
      <c r="Q34" s="17">
        <v>64348</v>
      </c>
      <c r="S34" s="10" t="s">
        <v>16</v>
      </c>
      <c r="U34" s="107">
        <f t="shared" si="11"/>
        <v>815027</v>
      </c>
      <c r="V34" s="107">
        <f t="shared" si="12"/>
        <v>42583</v>
      </c>
      <c r="W34" s="107">
        <f t="shared" si="13"/>
        <v>229084</v>
      </c>
      <c r="X34" s="130">
        <f t="shared" si="14"/>
        <v>0.10582392754248496</v>
      </c>
      <c r="Y34" s="130">
        <f t="shared" si="15"/>
        <v>3.9656951491175131E-2</v>
      </c>
      <c r="Z34" s="130">
        <f t="shared" si="10"/>
        <v>5.8084620319120074E-2</v>
      </c>
    </row>
    <row r="35" spans="2:26">
      <c r="B35" s="174"/>
      <c r="C35" s="10" t="s">
        <v>63</v>
      </c>
      <c r="D35" s="28">
        <v>15380</v>
      </c>
      <c r="E35" s="28">
        <v>23840</v>
      </c>
      <c r="F35" s="28">
        <v>20168</v>
      </c>
      <c r="G35" s="28">
        <v>10220</v>
      </c>
      <c r="H35" s="28">
        <v>21426</v>
      </c>
      <c r="I35" s="28">
        <v>28133</v>
      </c>
      <c r="J35" s="28">
        <v>15665</v>
      </c>
      <c r="K35" s="28">
        <v>1713</v>
      </c>
      <c r="L35" s="28">
        <v>10815</v>
      </c>
      <c r="M35" s="28">
        <v>6980</v>
      </c>
      <c r="N35" s="28">
        <v>12610</v>
      </c>
      <c r="O35" s="28">
        <v>9413</v>
      </c>
      <c r="P35" s="28">
        <v>20952</v>
      </c>
      <c r="Q35" s="28">
        <v>25810</v>
      </c>
      <c r="S35" s="10" t="s">
        <v>63</v>
      </c>
      <c r="U35" s="107">
        <f t="shared" si="11"/>
        <v>78066</v>
      </c>
      <c r="V35" s="107">
        <f t="shared" si="12"/>
        <v>19622</v>
      </c>
      <c r="W35" s="107">
        <f t="shared" si="13"/>
        <v>59077</v>
      </c>
      <c r="X35" s="130">
        <f t="shared" si="14"/>
        <v>1.013616816072551E-2</v>
      </c>
      <c r="Y35" s="130">
        <f t="shared" si="15"/>
        <v>1.827369377826453E-2</v>
      </c>
      <c r="Z35" s="130">
        <f t="shared" si="10"/>
        <v>1.4979069313407556E-2</v>
      </c>
    </row>
    <row r="36" spans="2:26">
      <c r="B36" s="174"/>
      <c r="C36" s="10" t="s">
        <v>64</v>
      </c>
      <c r="D36" s="28">
        <v>786326</v>
      </c>
      <c r="E36" s="28">
        <v>782721</v>
      </c>
      <c r="F36" s="28">
        <v>853336</v>
      </c>
      <c r="G36" s="28">
        <v>1098702</v>
      </c>
      <c r="H36" s="28">
        <v>771199</v>
      </c>
      <c r="I36" s="28">
        <v>727951</v>
      </c>
      <c r="J36" s="28">
        <v>540308</v>
      </c>
      <c r="K36" s="28">
        <v>110853</v>
      </c>
      <c r="L36" s="28">
        <v>304451</v>
      </c>
      <c r="M36" s="28">
        <v>76871</v>
      </c>
      <c r="N36" s="28">
        <v>119437</v>
      </c>
      <c r="O36" s="28">
        <v>361821</v>
      </c>
      <c r="P36" s="28">
        <v>872021</v>
      </c>
      <c r="Q36" s="28">
        <v>356192</v>
      </c>
      <c r="S36" s="10" t="s">
        <v>64</v>
      </c>
      <c r="U36" s="107">
        <f t="shared" si="11"/>
        <v>3395536</v>
      </c>
      <c r="V36" s="107">
        <f t="shared" si="12"/>
        <v>727926</v>
      </c>
      <c r="W36" s="107">
        <f t="shared" si="13"/>
        <v>1664506</v>
      </c>
      <c r="X36" s="130">
        <f t="shared" si="14"/>
        <v>0.44087981825375011</v>
      </c>
      <c r="Y36" s="130">
        <f t="shared" si="15"/>
        <v>0.67790728861670502</v>
      </c>
      <c r="Z36" s="130">
        <f t="shared" si="10"/>
        <v>0.42203820008772885</v>
      </c>
    </row>
    <row r="37" spans="2:26">
      <c r="B37" s="174" t="s">
        <v>23</v>
      </c>
      <c r="C37" s="10" t="s">
        <v>13</v>
      </c>
      <c r="D37" s="18">
        <v>31385</v>
      </c>
      <c r="E37" s="18">
        <v>23581</v>
      </c>
      <c r="F37" s="18">
        <v>37587</v>
      </c>
      <c r="G37" s="18">
        <v>54672</v>
      </c>
      <c r="H37" s="18">
        <v>32092</v>
      </c>
      <c r="I37" s="18">
        <v>28331</v>
      </c>
      <c r="J37" s="18">
        <v>167384</v>
      </c>
      <c r="K37" s="18">
        <v>585887</v>
      </c>
      <c r="L37" s="18">
        <v>289530</v>
      </c>
      <c r="M37" s="18">
        <v>46268</v>
      </c>
      <c r="N37" s="18">
        <v>70750</v>
      </c>
      <c r="O37" s="18">
        <v>156566</v>
      </c>
      <c r="P37" s="18">
        <v>70624</v>
      </c>
      <c r="Q37" s="18">
        <v>21594</v>
      </c>
      <c r="U37" s="107">
        <f>SUM(U31:U36)</f>
        <v>7701727</v>
      </c>
      <c r="V37" s="107">
        <f t="shared" ref="V37:W37" si="16">SUM(V31:V36)</f>
        <v>1073784</v>
      </c>
      <c r="W37" s="107">
        <f t="shared" si="16"/>
        <v>3943970</v>
      </c>
    </row>
    <row r="38" spans="2:26">
      <c r="B38" s="174"/>
      <c r="C38" s="10" t="s">
        <v>14</v>
      </c>
      <c r="D38" s="19">
        <v>2949</v>
      </c>
      <c r="E38" s="19">
        <v>3353</v>
      </c>
      <c r="F38" s="19">
        <v>4078</v>
      </c>
      <c r="G38" s="19">
        <v>4125</v>
      </c>
      <c r="H38" s="19">
        <v>4480</v>
      </c>
      <c r="I38" s="19">
        <v>4688</v>
      </c>
      <c r="J38" s="19">
        <v>20730</v>
      </c>
      <c r="K38" s="19">
        <v>23811</v>
      </c>
      <c r="L38" s="19">
        <v>19948</v>
      </c>
      <c r="M38" s="19">
        <v>7697</v>
      </c>
      <c r="N38" s="19">
        <v>7025</v>
      </c>
      <c r="O38" s="19">
        <v>8480</v>
      </c>
      <c r="P38" s="19">
        <v>6815</v>
      </c>
      <c r="Q38" s="19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74"/>
      <c r="C39" s="10" t="s">
        <v>15</v>
      </c>
      <c r="D39" s="19">
        <v>25</v>
      </c>
      <c r="E39" s="19">
        <v>67</v>
      </c>
      <c r="F39" s="19">
        <v>65</v>
      </c>
      <c r="G39" s="19">
        <v>89</v>
      </c>
      <c r="H39" s="19">
        <v>90</v>
      </c>
      <c r="I39" s="19">
        <v>172</v>
      </c>
      <c r="J39" s="19">
        <v>434</v>
      </c>
      <c r="K39" s="19">
        <v>341</v>
      </c>
      <c r="L39" s="19">
        <v>510</v>
      </c>
      <c r="M39" s="19">
        <v>245</v>
      </c>
      <c r="N39" s="19">
        <v>213</v>
      </c>
      <c r="O39" s="19">
        <v>122</v>
      </c>
      <c r="P39" s="19">
        <v>165</v>
      </c>
      <c r="Q39" s="19">
        <v>238</v>
      </c>
    </row>
    <row r="40" spans="2:26">
      <c r="B40" s="174"/>
      <c r="C40" s="10" t="s">
        <v>16</v>
      </c>
      <c r="D40" s="19">
        <v>12113</v>
      </c>
      <c r="E40" s="19">
        <v>5137</v>
      </c>
      <c r="F40" s="19">
        <v>13045</v>
      </c>
      <c r="G40" s="19">
        <v>20451</v>
      </c>
      <c r="H40" s="19">
        <v>16293</v>
      </c>
      <c r="I40" s="19">
        <v>5303</v>
      </c>
      <c r="J40" s="19">
        <v>57588</v>
      </c>
      <c r="K40" s="19">
        <v>72054</v>
      </c>
      <c r="L40" s="19">
        <v>44702</v>
      </c>
      <c r="M40" s="19">
        <v>26437</v>
      </c>
      <c r="N40" s="19">
        <v>14626</v>
      </c>
      <c r="O40" s="19">
        <v>18540</v>
      </c>
      <c r="P40" s="19">
        <v>12854</v>
      </c>
      <c r="Q40" s="19">
        <v>5209</v>
      </c>
    </row>
    <row r="41" spans="2:26">
      <c r="B41" s="174"/>
      <c r="C41" s="10" t="s">
        <v>63</v>
      </c>
      <c r="D41" s="19">
        <v>184</v>
      </c>
      <c r="E41" s="19">
        <v>604</v>
      </c>
      <c r="F41" s="19">
        <v>484</v>
      </c>
      <c r="G41" s="19">
        <v>207</v>
      </c>
      <c r="H41" s="19">
        <v>430</v>
      </c>
      <c r="I41" s="19">
        <v>760</v>
      </c>
      <c r="J41" s="19">
        <v>6917</v>
      </c>
      <c r="K41" s="19">
        <v>2393</v>
      </c>
      <c r="L41" s="19">
        <v>2319</v>
      </c>
      <c r="M41" s="19">
        <v>3922</v>
      </c>
      <c r="N41" s="19">
        <v>6501</v>
      </c>
      <c r="O41" s="19">
        <v>1555</v>
      </c>
      <c r="P41" s="19">
        <v>606</v>
      </c>
      <c r="Q41" s="19">
        <v>1046</v>
      </c>
    </row>
    <row r="42" spans="2:26" ht="15.75" thickBot="1">
      <c r="B42" s="174"/>
      <c r="C42" s="10" t="s">
        <v>64</v>
      </c>
      <c r="D42" s="20">
        <v>13913</v>
      </c>
      <c r="E42" s="20">
        <v>10655</v>
      </c>
      <c r="F42" s="20">
        <v>11351</v>
      </c>
      <c r="G42" s="20">
        <v>20354</v>
      </c>
      <c r="H42" s="20">
        <v>14048</v>
      </c>
      <c r="I42" s="20">
        <v>9899</v>
      </c>
      <c r="J42" s="20">
        <v>59812</v>
      </c>
      <c r="K42" s="20">
        <v>165153</v>
      </c>
      <c r="L42" s="20">
        <v>49437</v>
      </c>
      <c r="M42" s="20">
        <v>30155</v>
      </c>
      <c r="N42" s="20">
        <v>10232</v>
      </c>
      <c r="O42" s="20">
        <v>16526</v>
      </c>
      <c r="P42" s="20">
        <v>12763</v>
      </c>
      <c r="Q42" s="20">
        <v>5444</v>
      </c>
      <c r="T42" s="180" t="s">
        <v>220</v>
      </c>
      <c r="U42" s="180"/>
      <c r="V42" s="180"/>
      <c r="W42" s="180"/>
    </row>
    <row r="43" spans="2:26">
      <c r="T43" s="127">
        <v>2018</v>
      </c>
      <c r="U43" s="127">
        <v>2019</v>
      </c>
      <c r="V43" s="127">
        <v>2020</v>
      </c>
      <c r="W43" s="127">
        <v>2021</v>
      </c>
      <c r="X43" s="127">
        <v>2019</v>
      </c>
      <c r="Y43" s="127">
        <v>2020</v>
      </c>
      <c r="Z43" s="127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13</v>
      </c>
      <c r="U44" s="110">
        <f>U31/1000000</f>
        <v>3.1576879999999998</v>
      </c>
      <c r="V44" s="110">
        <f t="shared" ref="V44:W44" si="18">V31/1000000</f>
        <v>0.271283</v>
      </c>
      <c r="W44" s="129">
        <f t="shared" si="18"/>
        <v>1.890023</v>
      </c>
      <c r="X44" s="130">
        <f>U44/$U$50</f>
        <v>0.4099973940909617</v>
      </c>
      <c r="Y44" s="130">
        <f>V44/$V$50</f>
        <v>0.25264205836555587</v>
      </c>
      <c r="Z44" s="130">
        <f>W44/$W$50</f>
        <v>0.47921840176269087</v>
      </c>
    </row>
    <row r="45" spans="2:26">
      <c r="S45" s="10" t="s">
        <v>14</v>
      </c>
      <c r="U45" s="110">
        <f t="shared" ref="U45:W45" si="19">U32/1000000</f>
        <v>0.24432200000000001</v>
      </c>
      <c r="V45" s="110">
        <f t="shared" si="19"/>
        <v>1.0411999999999999E-2</v>
      </c>
      <c r="W45" s="110">
        <f t="shared" si="19"/>
        <v>9.6377000000000004E-2</v>
      </c>
      <c r="X45" s="130">
        <f t="shared" ref="X45:X49" si="20">U45/$U$50</f>
        <v>3.1723014851084703E-2</v>
      </c>
      <c r="Y45" s="130">
        <f t="shared" ref="Y45:Y49" si="21">V45/$V$50</f>
        <v>9.6965497716486743E-3</v>
      </c>
      <c r="Z45" s="130">
        <f t="shared" ref="Z45:Z49" si="22">W45/$W$50</f>
        <v>2.443654490272492E-2</v>
      </c>
    </row>
    <row r="46" spans="2:26">
      <c r="S46" s="10" t="s">
        <v>15</v>
      </c>
      <c r="U46" s="110">
        <f t="shared" ref="U46:W46" si="23">U33/1000000</f>
        <v>1.1088000000000001E-2</v>
      </c>
      <c r="V46" s="110">
        <f t="shared" si="23"/>
        <v>1.9580000000000001E-3</v>
      </c>
      <c r="W46" s="110">
        <f t="shared" si="23"/>
        <v>4.9030000000000002E-3</v>
      </c>
      <c r="X46" s="130">
        <f t="shared" si="20"/>
        <v>1.4396771009930632E-3</v>
      </c>
      <c r="Y46" s="130">
        <f t="shared" si="21"/>
        <v>1.8234579766507979E-3</v>
      </c>
      <c r="Z46" s="130">
        <f t="shared" si="22"/>
        <v>1.2431636143276951E-3</v>
      </c>
    </row>
    <row r="47" spans="2:26">
      <c r="B47" s="22" t="s">
        <v>102</v>
      </c>
      <c r="C47" s="22"/>
      <c r="S47" s="10" t="s">
        <v>16</v>
      </c>
      <c r="U47" s="110">
        <f t="shared" ref="U47:W47" si="24">U34/1000000</f>
        <v>0.81502699999999995</v>
      </c>
      <c r="V47" s="110">
        <f t="shared" si="24"/>
        <v>4.2583000000000003E-2</v>
      </c>
      <c r="W47" s="110">
        <f t="shared" si="24"/>
        <v>0.22908400000000001</v>
      </c>
      <c r="X47" s="130">
        <f t="shared" si="20"/>
        <v>0.10582392754248496</v>
      </c>
      <c r="Y47" s="130">
        <f t="shared" si="21"/>
        <v>3.9656951491175145E-2</v>
      </c>
      <c r="Z47" s="130">
        <f t="shared" si="22"/>
        <v>5.8084620319120074E-2</v>
      </c>
    </row>
    <row r="48" spans="2:26" ht="15.75" thickBot="1">
      <c r="C48" s="22"/>
      <c r="S48" s="10" t="s">
        <v>63</v>
      </c>
      <c r="U48" s="110">
        <f t="shared" ref="U48:W48" si="25">U35/1000000</f>
        <v>7.8065999999999997E-2</v>
      </c>
      <c r="V48" s="110">
        <f t="shared" si="25"/>
        <v>1.9622000000000001E-2</v>
      </c>
      <c r="W48" s="110">
        <f t="shared" si="25"/>
        <v>5.9076999999999998E-2</v>
      </c>
      <c r="X48" s="130">
        <f t="shared" si="20"/>
        <v>1.013616816072551E-2</v>
      </c>
      <c r="Y48" s="130">
        <f t="shared" si="21"/>
        <v>1.8273693778264533E-2</v>
      </c>
      <c r="Z48" s="130">
        <f t="shared" si="22"/>
        <v>1.4979069313407554E-2</v>
      </c>
    </row>
    <row r="49" spans="2:26">
      <c r="C49" s="183" t="s">
        <v>26</v>
      </c>
      <c r="D49" s="185" t="s">
        <v>27</v>
      </c>
      <c r="E49" s="185" t="s">
        <v>28</v>
      </c>
      <c r="F49" s="185" t="s">
        <v>29</v>
      </c>
      <c r="G49" s="185" t="s">
        <v>30</v>
      </c>
      <c r="H49" s="185" t="s">
        <v>31</v>
      </c>
      <c r="I49" s="185" t="s">
        <v>32</v>
      </c>
      <c r="J49" s="185" t="s">
        <v>33</v>
      </c>
      <c r="K49" s="185" t="s">
        <v>34</v>
      </c>
      <c r="L49" s="185" t="s">
        <v>35</v>
      </c>
      <c r="M49" s="185" t="s">
        <v>36</v>
      </c>
      <c r="N49" s="181" t="s">
        <v>37</v>
      </c>
      <c r="S49" s="10" t="s">
        <v>64</v>
      </c>
      <c r="U49" s="129">
        <f t="shared" ref="U49:W49" si="26">U36/1000000</f>
        <v>3.3955359999999999</v>
      </c>
      <c r="V49" s="129">
        <f t="shared" si="26"/>
        <v>0.72792599999999996</v>
      </c>
      <c r="W49" s="110">
        <f t="shared" si="26"/>
        <v>1.664506</v>
      </c>
      <c r="X49" s="130">
        <f t="shared" si="20"/>
        <v>0.44087981825375011</v>
      </c>
      <c r="Y49" s="130">
        <f t="shared" si="21"/>
        <v>0.67790728861670513</v>
      </c>
      <c r="Z49" s="130">
        <f t="shared" si="22"/>
        <v>0.42203820008772885</v>
      </c>
    </row>
    <row r="50" spans="2:26" ht="15.75" thickBot="1">
      <c r="C50" s="184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2"/>
      <c r="U50" s="128">
        <f>SUM(U44:U49)</f>
        <v>7.7017269999999991</v>
      </c>
      <c r="V50" s="128">
        <f t="shared" ref="V50" si="27">SUM(V44:V49)</f>
        <v>1.0737839999999998</v>
      </c>
      <c r="W50" s="128">
        <f t="shared" ref="W50" si="28">SUM(W44:W49)</f>
        <v>3.9439700000000002</v>
      </c>
    </row>
    <row r="51" spans="2:26">
      <c r="B51" s="71">
        <v>2017</v>
      </c>
      <c r="C51" s="23">
        <v>156414</v>
      </c>
      <c r="D51" s="24">
        <v>166801</v>
      </c>
      <c r="E51" s="23">
        <v>200825</v>
      </c>
      <c r="F51" s="24">
        <v>176969</v>
      </c>
      <c r="G51" s="23">
        <v>215207</v>
      </c>
      <c r="H51" s="24">
        <v>246247</v>
      </c>
      <c r="I51" s="23">
        <v>274829</v>
      </c>
      <c r="J51" s="24">
        <v>250778</v>
      </c>
      <c r="K51" s="23">
        <v>193140</v>
      </c>
      <c r="L51" s="24">
        <v>197324</v>
      </c>
      <c r="M51" s="23">
        <v>177675</v>
      </c>
      <c r="N51" s="25">
        <v>157960</v>
      </c>
    </row>
    <row r="52" spans="2:26">
      <c r="B52" s="72">
        <v>2018</v>
      </c>
      <c r="C52" s="23">
        <v>237927</v>
      </c>
      <c r="D52" s="24">
        <v>205992</v>
      </c>
      <c r="E52" s="23">
        <v>225966</v>
      </c>
      <c r="F52" s="24">
        <v>242951</v>
      </c>
      <c r="G52" s="23">
        <v>251498</v>
      </c>
      <c r="H52" s="24">
        <v>274253</v>
      </c>
      <c r="I52" s="23">
        <v>286581</v>
      </c>
      <c r="J52" s="24">
        <v>257698</v>
      </c>
      <c r="K52" s="23">
        <v>216933</v>
      </c>
      <c r="L52" s="24">
        <v>183664</v>
      </c>
      <c r="M52" s="23">
        <v>163618</v>
      </c>
      <c r="N52" s="25">
        <v>153388</v>
      </c>
      <c r="T52" s="180"/>
      <c r="U52" s="180"/>
      <c r="V52" s="180"/>
      <c r="W52" s="180"/>
    </row>
    <row r="53" spans="2:26">
      <c r="B53" s="84">
        <v>2019</v>
      </c>
      <c r="C53" s="85">
        <v>229442</v>
      </c>
      <c r="D53" s="86">
        <v>206834</v>
      </c>
      <c r="E53" s="87">
        <v>226253</v>
      </c>
      <c r="F53" s="88">
        <v>199836</v>
      </c>
      <c r="G53" s="23">
        <v>275576</v>
      </c>
      <c r="H53" s="88">
        <v>253999</v>
      </c>
      <c r="I53" s="89">
        <v>301966</v>
      </c>
      <c r="J53" s="90">
        <v>253965</v>
      </c>
      <c r="K53" s="89">
        <v>241776</v>
      </c>
      <c r="L53" s="90">
        <v>193841</v>
      </c>
      <c r="M53" s="89">
        <v>173384</v>
      </c>
      <c r="N53" s="91">
        <v>159331</v>
      </c>
      <c r="T53" s="127"/>
      <c r="U53" s="127"/>
      <c r="V53" s="127"/>
      <c r="W53" s="127"/>
    </row>
    <row r="54" spans="2:26">
      <c r="B54" s="84">
        <v>2020</v>
      </c>
      <c r="C54" s="89">
        <v>250679</v>
      </c>
      <c r="D54" s="90">
        <v>185927</v>
      </c>
      <c r="E54" s="89">
        <v>50700</v>
      </c>
      <c r="F54" s="98">
        <v>9936</v>
      </c>
      <c r="G54" s="99">
        <v>33930</v>
      </c>
      <c r="H54" s="98">
        <v>94331</v>
      </c>
      <c r="I54" s="89">
        <v>144403</v>
      </c>
      <c r="J54" s="90">
        <v>110030</v>
      </c>
      <c r="K54" s="89">
        <v>88000</v>
      </c>
      <c r="L54" s="90">
        <v>36134</v>
      </c>
      <c r="M54" s="89">
        <v>23145</v>
      </c>
      <c r="N54" s="100">
        <v>35708</v>
      </c>
      <c r="T54" s="127">
        <v>2018</v>
      </c>
      <c r="U54" s="127">
        <v>2019</v>
      </c>
      <c r="V54" s="127">
        <v>2020</v>
      </c>
      <c r="W54" s="127">
        <v>2021</v>
      </c>
      <c r="X54" s="127">
        <v>2019</v>
      </c>
      <c r="Y54" s="127">
        <v>2020</v>
      </c>
      <c r="Z54" s="127">
        <v>2021</v>
      </c>
    </row>
    <row r="55" spans="2:26" ht="15.75" thickBot="1">
      <c r="B55" s="92">
        <v>2021</v>
      </c>
      <c r="C55" s="93">
        <v>50013</v>
      </c>
      <c r="D55" s="94">
        <v>70799</v>
      </c>
      <c r="E55" s="93">
        <v>77885</v>
      </c>
      <c r="F55" s="94">
        <v>84399</v>
      </c>
      <c r="G55" s="93">
        <v>173550</v>
      </c>
      <c r="H55" s="94">
        <v>236861</v>
      </c>
      <c r="I55" s="93">
        <v>263282</v>
      </c>
      <c r="J55" s="94">
        <v>270727</v>
      </c>
      <c r="K55" s="93">
        <v>168923</v>
      </c>
      <c r="L55" s="94">
        <v>121113</v>
      </c>
      <c r="M55" s="93">
        <v>92653</v>
      </c>
      <c r="N55" s="95">
        <v>70435</v>
      </c>
      <c r="S55" s="10" t="s">
        <v>13</v>
      </c>
      <c r="U55" s="110">
        <v>3.1576879999999998</v>
      </c>
      <c r="V55" s="110">
        <v>0.271283</v>
      </c>
      <c r="W55" s="110">
        <v>1.890023</v>
      </c>
      <c r="X55" s="130">
        <f>U55/$U$50</f>
        <v>0.4099973940909617</v>
      </c>
      <c r="Y55" s="130">
        <f>V55/$V$50</f>
        <v>0.25264205836555587</v>
      </c>
      <c r="Z55" s="130">
        <f>W55/$W$50</f>
        <v>0.47921840176269087</v>
      </c>
    </row>
    <row r="56" spans="2:26">
      <c r="S56" s="10" t="s">
        <v>64</v>
      </c>
      <c r="U56" s="110">
        <v>3.3955359999999999</v>
      </c>
      <c r="V56" s="110">
        <v>0.72792599999999996</v>
      </c>
      <c r="W56" s="110">
        <v>1.664506</v>
      </c>
      <c r="X56" s="130">
        <f t="shared" ref="X56:X61" si="29">U56/$U$50</f>
        <v>0.44087981825375011</v>
      </c>
      <c r="Y56" s="130">
        <f t="shared" ref="Y56:Y61" si="30">V56/$V$50</f>
        <v>0.67790728861670513</v>
      </c>
      <c r="Z56" s="130">
        <f t="shared" ref="Z56:Z61" si="31">W56/$W$50</f>
        <v>0.42203820008772885</v>
      </c>
    </row>
    <row r="57" spans="2:26">
      <c r="S57" s="10" t="s">
        <v>16</v>
      </c>
      <c r="U57" s="110">
        <v>0.81502699999999995</v>
      </c>
      <c r="V57" s="110">
        <v>4.2583000000000003E-2</v>
      </c>
      <c r="W57" s="110">
        <v>0.22908400000000001</v>
      </c>
      <c r="X57" s="130">
        <f t="shared" si="29"/>
        <v>0.10582392754248496</v>
      </c>
      <c r="Y57" s="130">
        <f t="shared" si="30"/>
        <v>3.9656951491175145E-2</v>
      </c>
      <c r="Z57" s="130">
        <f t="shared" si="31"/>
        <v>5.8084620319120074E-2</v>
      </c>
    </row>
    <row r="58" spans="2:26">
      <c r="S58" s="10" t="s">
        <v>14</v>
      </c>
      <c r="U58" s="110">
        <v>0.24432200000000001</v>
      </c>
      <c r="V58" s="110">
        <v>1.0411999999999999E-2</v>
      </c>
      <c r="W58" s="110">
        <v>9.6377000000000004E-2</v>
      </c>
      <c r="X58" s="130">
        <f t="shared" si="29"/>
        <v>3.1723014851084703E-2</v>
      </c>
      <c r="Y58" s="130">
        <f t="shared" si="30"/>
        <v>9.6965497716486743E-3</v>
      </c>
      <c r="Z58" s="130">
        <f t="shared" si="31"/>
        <v>2.443654490272492E-2</v>
      </c>
    </row>
    <row r="59" spans="2:26">
      <c r="S59" s="10" t="s">
        <v>63</v>
      </c>
      <c r="U59" s="110">
        <v>7.8065999999999997E-2</v>
      </c>
      <c r="V59" s="110">
        <v>1.9622000000000001E-2</v>
      </c>
      <c r="W59" s="110">
        <v>5.9076999999999998E-2</v>
      </c>
      <c r="X59" s="130">
        <f t="shared" si="29"/>
        <v>1.013616816072551E-2</v>
      </c>
      <c r="Y59" s="130">
        <f t="shared" si="30"/>
        <v>1.8273693778264533E-2</v>
      </c>
      <c r="Z59" s="130">
        <f t="shared" si="31"/>
        <v>1.4979069313407554E-2</v>
      </c>
    </row>
    <row r="60" spans="2:26">
      <c r="S60" s="10" t="s">
        <v>15</v>
      </c>
      <c r="U60" s="110">
        <v>1.1088000000000001E-2</v>
      </c>
      <c r="V60" s="110">
        <v>1.9580000000000001E-3</v>
      </c>
      <c r="W60" s="110">
        <v>4.9030000000000002E-3</v>
      </c>
      <c r="X60" s="130">
        <f t="shared" si="29"/>
        <v>1.4396771009930632E-3</v>
      </c>
      <c r="Y60" s="130">
        <f t="shared" si="30"/>
        <v>1.8234579766507979E-3</v>
      </c>
      <c r="Z60" s="130">
        <f t="shared" si="31"/>
        <v>1.2431636143276951E-3</v>
      </c>
    </row>
    <row r="61" spans="2:26">
      <c r="U61" s="128">
        <f>SUM(U55:U60)</f>
        <v>7.701727</v>
      </c>
      <c r="V61" s="128">
        <f t="shared" ref="V61:W61" si="32">SUM(V55:V60)</f>
        <v>1.0737840000000001</v>
      </c>
      <c r="W61" s="128">
        <f t="shared" si="32"/>
        <v>3.9439699999999998</v>
      </c>
      <c r="X61" s="130">
        <f t="shared" si="29"/>
        <v>1.0000000000000002</v>
      </c>
      <c r="Y61" s="130">
        <f t="shared" si="30"/>
        <v>1.0000000000000002</v>
      </c>
      <c r="Z61" s="130">
        <f t="shared" si="31"/>
        <v>0.99999999999999989</v>
      </c>
    </row>
    <row r="63" spans="2:26">
      <c r="U63" s="110">
        <f>SUM(U57:U60)</f>
        <v>1.1485029999999998</v>
      </c>
      <c r="W63" s="110">
        <f>SUM(W57:W60)</f>
        <v>0.38944099999999998</v>
      </c>
    </row>
    <row r="64" spans="2:26">
      <c r="U64" s="130">
        <f>U63/U61</f>
        <v>0.14912278765528819</v>
      </c>
      <c r="W64" s="130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T45"/>
  <sheetViews>
    <sheetView showGridLines="0" zoomScale="70" zoomScaleNormal="70" workbookViewId="0">
      <selection sqref="A1:XFD104857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9" style="8" customWidth="1"/>
    <col min="16" max="16" width="9.7109375" style="8" bestFit="1" customWidth="1"/>
    <col min="17" max="17" width="12.42578125" style="8" bestFit="1" customWidth="1"/>
    <col min="18" max="20" width="12.42578125" style="8" customWidth="1"/>
    <col min="21" max="21" width="12.28515625" style="8" customWidth="1"/>
    <col min="22" max="22" width="6.28515625" style="8" customWidth="1"/>
    <col min="23" max="23" width="13.42578125" style="8" customWidth="1"/>
    <col min="24" max="24" width="12.140625" style="8" customWidth="1"/>
    <col min="25" max="25" width="11.140625" style="8" customWidth="1"/>
    <col min="26" max="26" width="10.28515625" style="8" customWidth="1"/>
    <col min="27" max="27" width="11.28515625" style="8" customWidth="1"/>
    <col min="28" max="28" width="11" style="8" customWidth="1"/>
    <col min="29" max="29" width="12.28515625" style="8" customWidth="1"/>
    <col min="30" max="30" width="10.7109375" style="8" customWidth="1"/>
    <col min="31" max="31" width="11" style="8" customWidth="1"/>
    <col min="32" max="35" width="9.140625" style="8" customWidth="1"/>
    <col min="36" max="38" width="9.7109375" style="8" bestFit="1" customWidth="1"/>
    <col min="39" max="39" width="9.7109375" style="8" customWidth="1"/>
    <col min="40" max="40" width="9.7109375" style="8" bestFit="1" customWidth="1"/>
    <col min="41" max="16384" width="9.140625" style="8"/>
  </cols>
  <sheetData>
    <row r="1" spans="2:46">
      <c r="AN1" s="101"/>
      <c r="AO1" s="101"/>
      <c r="AQ1" s="101"/>
      <c r="AR1" s="101"/>
      <c r="AT1" s="101"/>
    </row>
    <row r="2" spans="2:46">
      <c r="B2" s="7" t="s">
        <v>5</v>
      </c>
      <c r="V2" s="7"/>
      <c r="AN2" s="101"/>
      <c r="AO2" s="101"/>
      <c r="AP2" s="101"/>
      <c r="AQ2" s="101"/>
      <c r="AR2" s="101"/>
      <c r="AT2" s="101"/>
    </row>
    <row r="3" spans="2:46">
      <c r="AN3" s="101"/>
      <c r="AO3" s="101"/>
      <c r="AP3" s="101"/>
      <c r="AQ3" s="101"/>
      <c r="AR3" s="101"/>
      <c r="AT3" s="101"/>
    </row>
    <row r="4" spans="2:46">
      <c r="B4" s="9" t="s">
        <v>97</v>
      </c>
      <c r="Q4" s="109"/>
      <c r="R4" s="109"/>
      <c r="S4" s="109"/>
      <c r="T4" s="109"/>
      <c r="V4" s="9" t="s">
        <v>99</v>
      </c>
      <c r="AN4" s="101"/>
      <c r="AO4" s="101"/>
      <c r="AP4" s="101"/>
      <c r="AQ4" s="101"/>
      <c r="AR4" s="101"/>
      <c r="AT4" s="101"/>
    </row>
    <row r="5" spans="2:46">
      <c r="D5" s="9"/>
      <c r="F5" s="75"/>
      <c r="J5" s="75"/>
      <c r="N5" s="75"/>
      <c r="X5" s="9"/>
      <c r="AN5" s="101"/>
      <c r="AO5" s="101"/>
      <c r="AP5" s="101"/>
      <c r="AQ5" s="101"/>
      <c r="AR5" s="101"/>
      <c r="AT5" s="101"/>
    </row>
    <row r="6" spans="2:46" ht="15.75" thickBot="1">
      <c r="C6" s="1"/>
      <c r="D6" s="27" t="s">
        <v>65</v>
      </c>
      <c r="E6" s="27" t="s">
        <v>101</v>
      </c>
      <c r="F6" s="27" t="s">
        <v>108</v>
      </c>
      <c r="G6" s="27" t="s">
        <v>130</v>
      </c>
      <c r="H6" s="27" t="s">
        <v>134</v>
      </c>
      <c r="I6" s="27" t="s">
        <v>158</v>
      </c>
      <c r="J6" s="27" t="s">
        <v>167</v>
      </c>
      <c r="K6" s="27" t="s">
        <v>168</v>
      </c>
      <c r="L6" s="27" t="s">
        <v>179</v>
      </c>
      <c r="M6" s="27" t="s">
        <v>192</v>
      </c>
      <c r="N6" s="27" t="s">
        <v>193</v>
      </c>
      <c r="O6" s="27" t="s">
        <v>200</v>
      </c>
      <c r="P6" s="27" t="s">
        <v>203</v>
      </c>
      <c r="Q6" s="27" t="s">
        <v>210</v>
      </c>
      <c r="R6" s="27" t="s">
        <v>233</v>
      </c>
      <c r="S6" s="27" t="s">
        <v>243</v>
      </c>
      <c r="T6" s="27" t="s">
        <v>247</v>
      </c>
      <c r="W6" s="1"/>
      <c r="X6" s="27" t="s">
        <v>65</v>
      </c>
      <c r="Y6" s="27" t="s">
        <v>101</v>
      </c>
      <c r="Z6" s="27" t="s">
        <v>108</v>
      </c>
      <c r="AA6" s="27" t="s">
        <v>130</v>
      </c>
      <c r="AB6" s="27" t="s">
        <v>134</v>
      </c>
      <c r="AC6" s="27" t="s">
        <v>158</v>
      </c>
      <c r="AD6" s="27" t="s">
        <v>167</v>
      </c>
      <c r="AE6" s="27" t="s">
        <v>168</v>
      </c>
      <c r="AF6" s="27" t="s">
        <v>179</v>
      </c>
      <c r="AG6" s="27" t="s">
        <v>192</v>
      </c>
      <c r="AH6" s="27" t="s">
        <v>193</v>
      </c>
      <c r="AI6" s="27" t="s">
        <v>200</v>
      </c>
      <c r="AJ6" s="27" t="s">
        <v>203</v>
      </c>
      <c r="AK6" s="27" t="s">
        <v>210</v>
      </c>
      <c r="AL6" s="27" t="s">
        <v>233</v>
      </c>
      <c r="AM6" s="27" t="s">
        <v>243</v>
      </c>
      <c r="AN6" s="27" t="s">
        <v>247</v>
      </c>
      <c r="AO6" s="101"/>
      <c r="AP6" s="101"/>
      <c r="AQ6" s="101"/>
      <c r="AR6" s="101"/>
    </row>
    <row r="7" spans="2:46" ht="15" customHeight="1">
      <c r="B7" s="167" t="s">
        <v>24</v>
      </c>
      <c r="C7" s="10" t="s">
        <v>13</v>
      </c>
      <c r="D7" s="16">
        <v>258</v>
      </c>
      <c r="E7" s="16">
        <v>360</v>
      </c>
      <c r="F7" s="16">
        <v>513</v>
      </c>
      <c r="G7" s="16">
        <v>893</v>
      </c>
      <c r="H7" s="16">
        <v>1119</v>
      </c>
      <c r="I7" s="16">
        <v>1983</v>
      </c>
      <c r="J7" s="16">
        <v>678</v>
      </c>
      <c r="K7" s="16">
        <v>181</v>
      </c>
      <c r="L7" s="16">
        <v>346</v>
      </c>
      <c r="M7" s="16">
        <v>292</v>
      </c>
      <c r="N7" s="16">
        <v>221</v>
      </c>
      <c r="O7" s="16">
        <v>424</v>
      </c>
      <c r="P7" s="16">
        <v>382</v>
      </c>
      <c r="Q7" s="16">
        <v>271</v>
      </c>
      <c r="R7" s="16">
        <v>633</v>
      </c>
      <c r="S7" s="16">
        <v>933</v>
      </c>
      <c r="T7" s="16">
        <v>668</v>
      </c>
      <c r="V7" s="167" t="s">
        <v>24</v>
      </c>
      <c r="W7" s="10" t="s">
        <v>13</v>
      </c>
      <c r="X7" s="16">
        <v>466</v>
      </c>
      <c r="Y7" s="16">
        <v>686</v>
      </c>
      <c r="Z7" s="16">
        <v>931</v>
      </c>
      <c r="AA7" s="16">
        <v>1651</v>
      </c>
      <c r="AB7" s="16">
        <v>2026</v>
      </c>
      <c r="AC7" s="16">
        <v>1629</v>
      </c>
      <c r="AD7" s="16">
        <v>1203</v>
      </c>
      <c r="AE7" s="16">
        <v>300</v>
      </c>
      <c r="AF7" s="16">
        <v>564</v>
      </c>
      <c r="AG7" s="16">
        <v>474</v>
      </c>
      <c r="AH7" s="16">
        <v>335</v>
      </c>
      <c r="AI7" s="16">
        <v>732</v>
      </c>
      <c r="AJ7" s="16">
        <v>628</v>
      </c>
      <c r="AK7" s="16">
        <v>530</v>
      </c>
      <c r="AL7" s="16">
        <v>977</v>
      </c>
      <c r="AM7" s="16">
        <v>1363</v>
      </c>
      <c r="AN7" s="16">
        <v>1030</v>
      </c>
      <c r="AO7" s="101"/>
      <c r="AP7" s="101"/>
      <c r="AQ7" s="101"/>
      <c r="AR7" s="101"/>
    </row>
    <row r="8" spans="2:46">
      <c r="B8" s="168"/>
      <c r="C8" s="10" t="s">
        <v>14</v>
      </c>
      <c r="D8" s="17">
        <v>3</v>
      </c>
      <c r="E8" s="17">
        <v>2</v>
      </c>
      <c r="F8" s="17">
        <v>1</v>
      </c>
      <c r="G8" s="17">
        <v>4</v>
      </c>
      <c r="H8" s="17">
        <v>7</v>
      </c>
      <c r="I8" s="17">
        <v>23</v>
      </c>
      <c r="J8" s="17">
        <v>4</v>
      </c>
      <c r="K8" s="17">
        <v>0</v>
      </c>
      <c r="L8" s="17">
        <v>0</v>
      </c>
      <c r="M8" s="17">
        <v>1</v>
      </c>
      <c r="N8" s="17">
        <v>2</v>
      </c>
      <c r="O8" s="17">
        <v>1</v>
      </c>
      <c r="P8" s="17">
        <v>3</v>
      </c>
      <c r="Q8" s="17">
        <v>4</v>
      </c>
      <c r="R8" s="17">
        <v>8</v>
      </c>
      <c r="S8" s="17">
        <v>9</v>
      </c>
      <c r="T8" s="17">
        <v>30</v>
      </c>
      <c r="V8" s="168"/>
      <c r="W8" s="10" t="s">
        <v>14</v>
      </c>
      <c r="X8" s="17">
        <v>3</v>
      </c>
      <c r="Y8" s="17">
        <v>8</v>
      </c>
      <c r="Z8" s="17">
        <v>2</v>
      </c>
      <c r="AA8" s="17">
        <v>5</v>
      </c>
      <c r="AB8" s="17">
        <v>14</v>
      </c>
      <c r="AC8" s="17">
        <v>33</v>
      </c>
      <c r="AD8" s="17">
        <v>9</v>
      </c>
      <c r="AE8" s="17">
        <v>0</v>
      </c>
      <c r="AF8" s="17">
        <v>0</v>
      </c>
      <c r="AG8" s="17">
        <v>4</v>
      </c>
      <c r="AH8" s="17">
        <v>7</v>
      </c>
      <c r="AI8" s="17">
        <v>2</v>
      </c>
      <c r="AJ8" s="17">
        <v>13</v>
      </c>
      <c r="AK8" s="17">
        <v>12</v>
      </c>
      <c r="AL8" s="17">
        <v>8</v>
      </c>
      <c r="AM8" s="17">
        <v>56</v>
      </c>
      <c r="AN8" s="17">
        <v>65</v>
      </c>
      <c r="AO8" s="101"/>
      <c r="AP8" s="101"/>
      <c r="AQ8" s="101"/>
      <c r="AR8" s="101"/>
    </row>
    <row r="9" spans="2:46">
      <c r="B9" s="168"/>
      <c r="C9" s="10" t="s">
        <v>15</v>
      </c>
      <c r="D9" s="17">
        <v>869</v>
      </c>
      <c r="E9" s="17">
        <v>1333</v>
      </c>
      <c r="F9" s="17">
        <v>1557</v>
      </c>
      <c r="G9" s="17">
        <v>2628</v>
      </c>
      <c r="H9" s="17">
        <v>2696</v>
      </c>
      <c r="I9" s="17">
        <v>2100</v>
      </c>
      <c r="J9" s="17">
        <v>1615</v>
      </c>
      <c r="K9" s="17">
        <v>340</v>
      </c>
      <c r="L9" s="17">
        <v>1278</v>
      </c>
      <c r="M9" s="17">
        <v>362</v>
      </c>
      <c r="N9" s="17">
        <v>215</v>
      </c>
      <c r="O9" s="17">
        <v>855</v>
      </c>
      <c r="P9" s="17">
        <v>1231</v>
      </c>
      <c r="Q9" s="17">
        <v>559</v>
      </c>
      <c r="R9" s="17">
        <v>906</v>
      </c>
      <c r="S9" s="17">
        <v>1588</v>
      </c>
      <c r="T9" s="17">
        <v>1294</v>
      </c>
      <c r="V9" s="168"/>
      <c r="W9" s="10" t="s">
        <v>15</v>
      </c>
      <c r="X9" s="17">
        <v>1684</v>
      </c>
      <c r="Y9" s="17">
        <v>2294</v>
      </c>
      <c r="Z9" s="17">
        <v>3125</v>
      </c>
      <c r="AA9" s="17">
        <v>5096</v>
      </c>
      <c r="AB9" s="17">
        <v>5047</v>
      </c>
      <c r="AC9" s="17">
        <v>3960</v>
      </c>
      <c r="AD9" s="17">
        <v>3172</v>
      </c>
      <c r="AE9" s="17">
        <v>691</v>
      </c>
      <c r="AF9" s="17">
        <v>2473</v>
      </c>
      <c r="AG9" s="17">
        <v>543</v>
      </c>
      <c r="AH9" s="17">
        <v>413</v>
      </c>
      <c r="AI9" s="17">
        <v>1691</v>
      </c>
      <c r="AJ9" s="17">
        <v>2666</v>
      </c>
      <c r="AK9" s="17">
        <v>994</v>
      </c>
      <c r="AL9" s="17">
        <v>1712</v>
      </c>
      <c r="AM9" s="17">
        <v>2896</v>
      </c>
      <c r="AN9" s="17">
        <v>2350</v>
      </c>
      <c r="AO9" s="101"/>
      <c r="AP9" s="101"/>
      <c r="AQ9" s="101"/>
      <c r="AR9" s="101"/>
    </row>
    <row r="10" spans="2:46">
      <c r="B10" s="168"/>
      <c r="C10" s="10" t="s">
        <v>16</v>
      </c>
      <c r="D10" s="17">
        <v>14</v>
      </c>
      <c r="E10" s="17">
        <v>170</v>
      </c>
      <c r="F10" s="17">
        <v>4</v>
      </c>
      <c r="G10" s="17">
        <v>158</v>
      </c>
      <c r="H10" s="17">
        <v>153</v>
      </c>
      <c r="I10" s="17">
        <v>103</v>
      </c>
      <c r="J10" s="17">
        <v>22</v>
      </c>
      <c r="K10" s="17">
        <v>42</v>
      </c>
      <c r="L10" s="17">
        <v>152</v>
      </c>
      <c r="M10" s="17">
        <v>69</v>
      </c>
      <c r="N10" s="17">
        <v>4</v>
      </c>
      <c r="O10" s="17">
        <v>39</v>
      </c>
      <c r="P10" s="17">
        <v>128</v>
      </c>
      <c r="Q10" s="17">
        <v>64</v>
      </c>
      <c r="R10" s="17">
        <v>178</v>
      </c>
      <c r="S10" s="17">
        <v>11</v>
      </c>
      <c r="T10" s="17">
        <v>197</v>
      </c>
      <c r="V10" s="168"/>
      <c r="W10" s="10" t="s">
        <v>16</v>
      </c>
      <c r="X10" s="17">
        <v>67</v>
      </c>
      <c r="Y10" s="17">
        <v>288</v>
      </c>
      <c r="Z10" s="17">
        <v>92</v>
      </c>
      <c r="AA10" s="17">
        <v>289</v>
      </c>
      <c r="AB10" s="17">
        <v>532</v>
      </c>
      <c r="AC10" s="17">
        <v>204</v>
      </c>
      <c r="AD10" s="17">
        <v>59</v>
      </c>
      <c r="AE10" s="17">
        <v>64</v>
      </c>
      <c r="AF10" s="17">
        <v>628</v>
      </c>
      <c r="AG10" s="17">
        <v>220</v>
      </c>
      <c r="AH10" s="17">
        <v>17</v>
      </c>
      <c r="AI10" s="17">
        <v>52</v>
      </c>
      <c r="AJ10" s="17">
        <v>812</v>
      </c>
      <c r="AK10" s="17">
        <v>190</v>
      </c>
      <c r="AL10" s="17">
        <v>266</v>
      </c>
      <c r="AM10" s="17">
        <v>29</v>
      </c>
      <c r="AN10" s="17">
        <v>624</v>
      </c>
      <c r="AO10" s="101"/>
      <c r="AP10" s="101"/>
      <c r="AQ10" s="101"/>
      <c r="AR10" s="101"/>
    </row>
    <row r="11" spans="2:46">
      <c r="B11" s="168"/>
      <c r="C11" s="10" t="s">
        <v>63</v>
      </c>
      <c r="D11" s="28">
        <v>497</v>
      </c>
      <c r="E11" s="28">
        <v>584</v>
      </c>
      <c r="F11" s="28">
        <v>729</v>
      </c>
      <c r="G11" s="28">
        <v>1355</v>
      </c>
      <c r="H11" s="28">
        <v>1283</v>
      </c>
      <c r="I11" s="28">
        <v>969</v>
      </c>
      <c r="J11" s="28">
        <v>792</v>
      </c>
      <c r="K11" s="28">
        <v>309</v>
      </c>
      <c r="L11" s="28">
        <v>609</v>
      </c>
      <c r="M11" s="28">
        <v>85</v>
      </c>
      <c r="N11" s="28">
        <v>156</v>
      </c>
      <c r="O11" s="28">
        <v>594</v>
      </c>
      <c r="P11" s="28">
        <v>1979</v>
      </c>
      <c r="Q11" s="28">
        <v>425</v>
      </c>
      <c r="R11" s="28">
        <v>705</v>
      </c>
      <c r="S11" s="28">
        <v>2023</v>
      </c>
      <c r="T11" s="28">
        <v>5051</v>
      </c>
      <c r="U11" s="75"/>
      <c r="V11" s="168"/>
      <c r="W11" s="10" t="s">
        <v>63</v>
      </c>
      <c r="X11" s="28">
        <v>1747</v>
      </c>
      <c r="Y11" s="28">
        <v>2004</v>
      </c>
      <c r="Z11" s="28">
        <v>1845</v>
      </c>
      <c r="AA11" s="28">
        <v>5910</v>
      </c>
      <c r="AB11" s="28">
        <v>3004</v>
      </c>
      <c r="AC11" s="28">
        <v>4315</v>
      </c>
      <c r="AD11" s="28">
        <v>2534</v>
      </c>
      <c r="AE11" s="28">
        <v>393</v>
      </c>
      <c r="AF11" s="28">
        <v>1495</v>
      </c>
      <c r="AG11" s="28">
        <v>520</v>
      </c>
      <c r="AH11" s="28">
        <v>584</v>
      </c>
      <c r="AI11" s="28">
        <v>1966</v>
      </c>
      <c r="AJ11" s="28">
        <v>6532</v>
      </c>
      <c r="AK11" s="28">
        <v>2626</v>
      </c>
      <c r="AL11" s="28">
        <v>2821</v>
      </c>
      <c r="AM11" s="28">
        <v>8969</v>
      </c>
      <c r="AN11" s="28">
        <v>13173</v>
      </c>
      <c r="AO11" s="101"/>
      <c r="AP11" s="101"/>
      <c r="AQ11" s="101"/>
      <c r="AR11" s="101"/>
    </row>
    <row r="12" spans="2:46" ht="15" customHeight="1">
      <c r="B12" s="167" t="s">
        <v>23</v>
      </c>
      <c r="C12" s="10" t="s">
        <v>13</v>
      </c>
      <c r="D12" s="18">
        <v>0</v>
      </c>
      <c r="E12" s="18">
        <v>0</v>
      </c>
      <c r="F12" s="18">
        <v>0</v>
      </c>
      <c r="G12" s="18">
        <v>13</v>
      </c>
      <c r="H12" s="18">
        <v>24</v>
      </c>
      <c r="I12" s="18">
        <v>23</v>
      </c>
      <c r="J12" s="18">
        <v>72</v>
      </c>
      <c r="K12" s="18">
        <v>69</v>
      </c>
      <c r="L12" s="18">
        <v>42</v>
      </c>
      <c r="M12" s="18">
        <v>48</v>
      </c>
      <c r="N12" s="18">
        <v>26</v>
      </c>
      <c r="O12" s="18">
        <v>75</v>
      </c>
      <c r="P12" s="18">
        <v>37</v>
      </c>
      <c r="Q12" s="18">
        <v>26</v>
      </c>
      <c r="R12" s="18">
        <v>46</v>
      </c>
      <c r="S12" s="18">
        <v>58</v>
      </c>
      <c r="T12" s="18">
        <v>72</v>
      </c>
      <c r="V12" s="167" t="s">
        <v>23</v>
      </c>
      <c r="W12" s="10" t="s">
        <v>13</v>
      </c>
      <c r="X12" s="18">
        <v>0</v>
      </c>
      <c r="Y12" s="18">
        <v>0</v>
      </c>
      <c r="Z12" s="18">
        <v>0</v>
      </c>
      <c r="AA12" s="18">
        <v>26</v>
      </c>
      <c r="AB12" s="18">
        <v>52</v>
      </c>
      <c r="AC12" s="18">
        <v>46</v>
      </c>
      <c r="AD12" s="18">
        <v>155</v>
      </c>
      <c r="AE12" s="18">
        <v>146</v>
      </c>
      <c r="AF12" s="18">
        <v>78</v>
      </c>
      <c r="AG12" s="18">
        <v>101</v>
      </c>
      <c r="AH12" s="18">
        <v>50</v>
      </c>
      <c r="AI12" s="18">
        <v>133</v>
      </c>
      <c r="AJ12" s="18">
        <v>61</v>
      </c>
      <c r="AK12" s="18">
        <v>48</v>
      </c>
      <c r="AL12" s="18">
        <v>77</v>
      </c>
      <c r="AM12" s="18">
        <v>108</v>
      </c>
      <c r="AN12" s="18">
        <v>114</v>
      </c>
      <c r="AO12" s="101"/>
      <c r="AP12" s="101"/>
      <c r="AQ12" s="101"/>
      <c r="AR12" s="101"/>
    </row>
    <row r="13" spans="2:46">
      <c r="B13" s="168"/>
      <c r="C13" s="10" t="s">
        <v>14</v>
      </c>
      <c r="D13" s="19">
        <v>0</v>
      </c>
      <c r="E13" s="19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V13" s="168"/>
      <c r="W13" s="10" t="s">
        <v>14</v>
      </c>
      <c r="X13" s="19">
        <v>0</v>
      </c>
      <c r="Y13" s="19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01"/>
      <c r="AP13" s="101"/>
      <c r="AQ13" s="101"/>
      <c r="AR13" s="101"/>
    </row>
    <row r="14" spans="2:46">
      <c r="B14" s="168"/>
      <c r="C14" s="10" t="s">
        <v>15</v>
      </c>
      <c r="D14" s="19">
        <v>11</v>
      </c>
      <c r="E14" s="19">
        <v>39</v>
      </c>
      <c r="F14" s="18">
        <v>0</v>
      </c>
      <c r="G14" s="18">
        <v>43</v>
      </c>
      <c r="H14" s="18">
        <v>33</v>
      </c>
      <c r="I14" s="18">
        <v>37</v>
      </c>
      <c r="J14" s="18">
        <v>171</v>
      </c>
      <c r="K14" s="18">
        <v>296</v>
      </c>
      <c r="L14" s="18">
        <v>149</v>
      </c>
      <c r="M14" s="18">
        <v>155</v>
      </c>
      <c r="N14" s="18">
        <v>108</v>
      </c>
      <c r="O14" s="18">
        <v>182</v>
      </c>
      <c r="P14" s="18">
        <v>113</v>
      </c>
      <c r="Q14" s="18">
        <v>74</v>
      </c>
      <c r="R14" s="18">
        <v>52</v>
      </c>
      <c r="S14" s="18">
        <v>87</v>
      </c>
      <c r="T14" s="18">
        <v>166</v>
      </c>
      <c r="V14" s="168"/>
      <c r="W14" s="10" t="s">
        <v>15</v>
      </c>
      <c r="X14" s="19">
        <v>11</v>
      </c>
      <c r="Y14" s="19">
        <v>39</v>
      </c>
      <c r="Z14" s="18">
        <v>0</v>
      </c>
      <c r="AA14" s="18">
        <v>83</v>
      </c>
      <c r="AB14" s="18">
        <v>68</v>
      </c>
      <c r="AC14" s="18">
        <v>76</v>
      </c>
      <c r="AD14" s="18">
        <v>342</v>
      </c>
      <c r="AE14" s="18">
        <v>731</v>
      </c>
      <c r="AF14" s="18">
        <v>372</v>
      </c>
      <c r="AG14" s="18">
        <v>311</v>
      </c>
      <c r="AH14" s="18">
        <v>208</v>
      </c>
      <c r="AI14" s="18">
        <v>352</v>
      </c>
      <c r="AJ14" s="18">
        <v>253</v>
      </c>
      <c r="AK14" s="18">
        <v>138</v>
      </c>
      <c r="AL14" s="18">
        <v>118</v>
      </c>
      <c r="AM14" s="18">
        <v>158</v>
      </c>
      <c r="AN14" s="18">
        <v>244</v>
      </c>
      <c r="AO14" s="101"/>
      <c r="AP14" s="101"/>
      <c r="AQ14" s="101"/>
      <c r="AR14" s="101"/>
    </row>
    <row r="15" spans="2:46">
      <c r="B15" s="168"/>
      <c r="C15" s="10" t="s">
        <v>16</v>
      </c>
      <c r="D15" s="19">
        <v>0</v>
      </c>
      <c r="E15" s="19">
        <v>0</v>
      </c>
      <c r="F15" s="18">
        <v>0</v>
      </c>
      <c r="G15" s="18">
        <v>1</v>
      </c>
      <c r="H15" s="18">
        <v>0</v>
      </c>
      <c r="I15" s="18">
        <v>0</v>
      </c>
      <c r="J15" s="18">
        <v>0</v>
      </c>
      <c r="K15" s="18">
        <v>16</v>
      </c>
      <c r="L15" s="18">
        <v>0</v>
      </c>
      <c r="M15" s="18">
        <v>14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4</v>
      </c>
      <c r="V15" s="168"/>
      <c r="W15" s="10" t="s">
        <v>16</v>
      </c>
      <c r="X15" s="19">
        <v>0</v>
      </c>
      <c r="Y15" s="19">
        <v>0</v>
      </c>
      <c r="Z15" s="18">
        <v>0</v>
      </c>
      <c r="AA15" s="18">
        <v>3</v>
      </c>
      <c r="AB15" s="18">
        <v>0</v>
      </c>
      <c r="AC15" s="18">
        <v>0</v>
      </c>
      <c r="AD15" s="18">
        <v>0</v>
      </c>
      <c r="AE15" s="18">
        <v>24</v>
      </c>
      <c r="AF15" s="18">
        <v>0</v>
      </c>
      <c r="AG15" s="18">
        <v>14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6</v>
      </c>
      <c r="AO15" s="101"/>
      <c r="AP15" s="101"/>
      <c r="AQ15" s="101"/>
      <c r="AR15" s="101"/>
    </row>
    <row r="16" spans="2:46" ht="15.75" thickBot="1">
      <c r="B16" s="168"/>
      <c r="C16" s="10" t="s">
        <v>63</v>
      </c>
      <c r="D16" s="20">
        <v>0</v>
      </c>
      <c r="E16" s="20">
        <v>78</v>
      </c>
      <c r="F16" s="20">
        <v>2</v>
      </c>
      <c r="G16" s="20">
        <v>86</v>
      </c>
      <c r="H16" s="20">
        <v>24</v>
      </c>
      <c r="I16" s="20">
        <v>18</v>
      </c>
      <c r="J16" s="20">
        <v>119</v>
      </c>
      <c r="K16" s="20">
        <v>57</v>
      </c>
      <c r="L16" s="20">
        <v>34</v>
      </c>
      <c r="M16" s="20">
        <v>62</v>
      </c>
      <c r="N16" s="20">
        <v>11</v>
      </c>
      <c r="O16" s="20">
        <v>46</v>
      </c>
      <c r="P16" s="20">
        <v>162</v>
      </c>
      <c r="Q16" s="20">
        <v>118</v>
      </c>
      <c r="R16" s="20">
        <v>96</v>
      </c>
      <c r="S16" s="20">
        <v>148</v>
      </c>
      <c r="T16" s="20">
        <v>243</v>
      </c>
      <c r="V16" s="168"/>
      <c r="W16" s="10" t="s">
        <v>63</v>
      </c>
      <c r="X16" s="20">
        <v>0</v>
      </c>
      <c r="Y16" s="20">
        <v>108</v>
      </c>
      <c r="Z16" s="20">
        <v>2</v>
      </c>
      <c r="AA16" s="20">
        <v>437</v>
      </c>
      <c r="AB16" s="20">
        <v>38</v>
      </c>
      <c r="AC16" s="20">
        <v>26</v>
      </c>
      <c r="AD16" s="20">
        <v>302</v>
      </c>
      <c r="AE16" s="20">
        <v>131</v>
      </c>
      <c r="AF16" s="20">
        <v>404</v>
      </c>
      <c r="AG16" s="20">
        <v>103</v>
      </c>
      <c r="AH16" s="20">
        <v>18</v>
      </c>
      <c r="AI16" s="20">
        <v>172</v>
      </c>
      <c r="AJ16" s="20">
        <v>598</v>
      </c>
      <c r="AK16" s="20">
        <v>467</v>
      </c>
      <c r="AL16" s="20">
        <v>345</v>
      </c>
      <c r="AM16" s="20">
        <v>681</v>
      </c>
      <c r="AN16" s="20">
        <v>1071</v>
      </c>
      <c r="AO16" s="101"/>
      <c r="AP16" s="101"/>
      <c r="AQ16" s="101"/>
      <c r="AR16" s="101"/>
    </row>
    <row r="17" spans="2:44">
      <c r="Y17" s="75"/>
      <c r="AC17" s="75"/>
      <c r="AF17" s="75"/>
      <c r="AG17" s="75"/>
      <c r="AK17" s="75"/>
      <c r="AL17" s="121"/>
      <c r="AM17" s="121"/>
      <c r="AN17" s="101"/>
      <c r="AO17" s="101"/>
      <c r="AP17" s="101"/>
      <c r="AQ17" s="101"/>
      <c r="AR17" s="101"/>
    </row>
    <row r="18" spans="2:44">
      <c r="B18" s="9" t="s">
        <v>98</v>
      </c>
      <c r="V18" s="9" t="s">
        <v>100</v>
      </c>
      <c r="AL18" s="97"/>
      <c r="AM18" s="97"/>
      <c r="AN18" s="101"/>
      <c r="AO18" s="101"/>
      <c r="AP18" s="101"/>
      <c r="AQ18" s="101"/>
      <c r="AR18" s="101"/>
    </row>
    <row r="19" spans="2:44">
      <c r="B19" s="9"/>
      <c r="V19" s="9"/>
      <c r="AL19" s="97"/>
      <c r="AM19" s="97"/>
      <c r="AN19" s="101"/>
      <c r="AO19" s="101"/>
      <c r="AP19" s="101"/>
      <c r="AQ19" s="101"/>
      <c r="AR19" s="101"/>
    </row>
    <row r="20" spans="2:44" s="55" customFormat="1">
      <c r="AN20" s="101"/>
      <c r="AO20" s="101"/>
      <c r="AP20" s="101"/>
      <c r="AQ20" s="101"/>
      <c r="AR20" s="101"/>
    </row>
    <row r="21" spans="2:44" s="55" customFormat="1">
      <c r="AO21" s="101"/>
      <c r="AP21" s="101"/>
    </row>
    <row r="22" spans="2:44" s="44" customFormat="1"/>
    <row r="23" spans="2:44" s="44" customFormat="1"/>
    <row r="24" spans="2:44" s="44" customFormat="1"/>
    <row r="25" spans="2:44" s="44" customFormat="1"/>
    <row r="26" spans="2:44" s="44" customFormat="1"/>
    <row r="27" spans="2:44" s="44" customFormat="1"/>
    <row r="28" spans="2:44" s="44" customFormat="1">
      <c r="C28" s="76"/>
      <c r="D28" s="76"/>
      <c r="E28" s="76"/>
      <c r="F28" s="76"/>
      <c r="G28" s="76"/>
      <c r="H28" s="76"/>
      <c r="I28" s="76"/>
      <c r="X28" s="76"/>
      <c r="Y28" s="76"/>
      <c r="Z28" s="76"/>
      <c r="AA28" s="76"/>
      <c r="AB28" s="76"/>
      <c r="AC28" s="76"/>
      <c r="AD28" s="82"/>
    </row>
    <row r="29" spans="2:44" s="44" customFormat="1">
      <c r="C29" s="76"/>
      <c r="D29" s="76"/>
      <c r="E29" s="76"/>
      <c r="F29" s="76"/>
      <c r="G29" s="76"/>
      <c r="H29" s="76"/>
      <c r="I29" s="76"/>
      <c r="X29" s="76"/>
      <c r="Y29" s="76"/>
      <c r="Z29" s="76"/>
      <c r="AA29" s="76"/>
      <c r="AB29" s="76"/>
      <c r="AC29" s="76"/>
      <c r="AD29" s="82"/>
    </row>
    <row r="30" spans="2:44" s="44" customFormat="1">
      <c r="C30" s="76"/>
      <c r="D30" s="76"/>
      <c r="E30" s="76"/>
      <c r="F30" s="76"/>
      <c r="G30" s="76"/>
      <c r="H30" s="76"/>
      <c r="I30" s="76"/>
      <c r="X30" s="76"/>
      <c r="Y30" s="76"/>
      <c r="Z30" s="76"/>
      <c r="AA30" s="76"/>
      <c r="AB30" s="76"/>
      <c r="AC30" s="76"/>
      <c r="AD30" s="82"/>
    </row>
    <row r="31" spans="2:44" s="44" customFormat="1">
      <c r="C31" s="76"/>
      <c r="D31" s="76"/>
      <c r="E31" s="76"/>
      <c r="F31" s="76"/>
      <c r="G31" s="76"/>
      <c r="H31" s="76"/>
      <c r="I31" s="76"/>
      <c r="X31" s="76"/>
      <c r="Y31" s="76"/>
      <c r="Z31" s="76"/>
      <c r="AA31" s="76"/>
      <c r="AB31" s="76"/>
      <c r="AC31" s="76"/>
      <c r="AD31" s="82"/>
    </row>
    <row r="32" spans="2:44" s="44" customFormat="1">
      <c r="C32" s="76"/>
      <c r="D32" s="76"/>
      <c r="E32" s="76"/>
      <c r="F32" s="76"/>
      <c r="G32" s="76"/>
      <c r="H32" s="76"/>
      <c r="I32" s="76"/>
      <c r="X32" s="76"/>
      <c r="Y32" s="76"/>
      <c r="Z32" s="76"/>
      <c r="AA32" s="76"/>
      <c r="AB32" s="76"/>
      <c r="AC32" s="76"/>
      <c r="AD32" s="82"/>
    </row>
    <row r="33" spans="4:36" s="44" customFormat="1"/>
    <row r="34" spans="4:36" s="44" customFormat="1"/>
    <row r="35" spans="4:36" s="44" customFormat="1"/>
    <row r="36" spans="4:36" s="44" customFormat="1"/>
    <row r="37" spans="4:36" s="44" customFormat="1"/>
    <row r="38" spans="4:36" s="55" customFormat="1"/>
    <row r="39" spans="4:36" s="55" customFormat="1"/>
    <row r="40" spans="4:36" s="55" customFormat="1"/>
    <row r="41" spans="4:36" s="55" customFormat="1"/>
    <row r="42" spans="4:36" s="55" customFormat="1"/>
    <row r="43" spans="4:36">
      <c r="D43" s="75"/>
      <c r="H43" s="75"/>
      <c r="K43" s="75"/>
      <c r="L43" s="75"/>
      <c r="P43" s="75"/>
      <c r="X43" s="75"/>
      <c r="AB43" s="75"/>
      <c r="AE43" s="75"/>
      <c r="AF43" s="75"/>
      <c r="AJ43" s="75"/>
    </row>
    <row r="44" spans="4:36">
      <c r="D44" s="75"/>
      <c r="H44" s="75"/>
      <c r="L44" s="75"/>
      <c r="P44" s="75"/>
      <c r="X44" s="75"/>
      <c r="AB44" s="75"/>
      <c r="AF44" s="75"/>
      <c r="AJ44" s="75"/>
    </row>
    <row r="45" spans="4:36">
      <c r="D45" s="75"/>
      <c r="H45" s="75"/>
      <c r="L45" s="75"/>
      <c r="P45" s="75"/>
      <c r="X45" s="75"/>
      <c r="AB45" s="75"/>
      <c r="AF45" s="75"/>
      <c r="AJ45" s="75"/>
    </row>
  </sheetData>
  <sheetProtection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V7:V11"/>
    <mergeCell ref="V12:V16"/>
  </mergeCells>
  <phoneticPr fontId="48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1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6"/>
  <sheetViews>
    <sheetView showGridLines="0" tabSelected="1" zoomScale="70" zoomScaleNormal="70" workbookViewId="0">
      <selection sqref="A1:XFD1048576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4">
      <c r="D1" s="56">
        <v>447916</v>
      </c>
      <c r="E1" s="56">
        <v>479887</v>
      </c>
      <c r="F1" s="56">
        <v>671789</v>
      </c>
      <c r="G1" s="56">
        <v>554977</v>
      </c>
      <c r="H1" s="56">
        <v>713565</v>
      </c>
      <c r="I1" s="56">
        <v>731356</v>
      </c>
      <c r="J1" s="56">
        <v>672363</v>
      </c>
      <c r="K1" s="56">
        <v>634697</v>
      </c>
      <c r="L1" s="56">
        <v>582507</v>
      </c>
      <c r="M1" s="56">
        <v>624080</v>
      </c>
      <c r="N1" s="56">
        <v>535147</v>
      </c>
      <c r="O1" s="56"/>
      <c r="T1" s="56"/>
    </row>
    <row r="2" spans="1:34">
      <c r="B2" s="7" t="s">
        <v>5</v>
      </c>
      <c r="D2" s="56">
        <v>658637</v>
      </c>
      <c r="E2" s="56">
        <v>604364</v>
      </c>
      <c r="F2" s="56">
        <v>713107</v>
      </c>
      <c r="G2" s="56">
        <v>723949</v>
      </c>
      <c r="H2" s="56">
        <v>815203.23</v>
      </c>
      <c r="I2" s="56">
        <v>820510</v>
      </c>
      <c r="J2" s="56">
        <v>737535</v>
      </c>
      <c r="K2" s="56">
        <v>677634</v>
      </c>
      <c r="L2" s="56">
        <v>679905</v>
      </c>
      <c r="M2" s="56">
        <v>639040</v>
      </c>
      <c r="N2" s="56">
        <v>559103</v>
      </c>
      <c r="O2" s="56">
        <v>1385809</v>
      </c>
      <c r="Q2" s="56" t="s">
        <v>170</v>
      </c>
      <c r="R2" s="56" t="s">
        <v>171</v>
      </c>
      <c r="S2" s="56"/>
      <c r="T2" s="56"/>
    </row>
    <row r="3" spans="1:34">
      <c r="D3" s="56">
        <v>658024</v>
      </c>
      <c r="E3" s="56">
        <v>624416</v>
      </c>
      <c r="F3" s="56">
        <v>707323</v>
      </c>
      <c r="G3" s="56">
        <v>597294</v>
      </c>
      <c r="H3" s="56">
        <v>790250</v>
      </c>
      <c r="I3" s="56">
        <v>747218</v>
      </c>
      <c r="J3" s="56">
        <v>754610</v>
      </c>
      <c r="K3" s="56">
        <v>661267</v>
      </c>
      <c r="L3" s="56">
        <v>729255</v>
      </c>
      <c r="M3" s="56">
        <v>650967</v>
      </c>
      <c r="N3" s="56"/>
      <c r="O3" s="56">
        <v>426707</v>
      </c>
      <c r="P3" s="56"/>
      <c r="Q3" s="56" t="s">
        <v>169</v>
      </c>
      <c r="R3" s="56">
        <v>1</v>
      </c>
      <c r="S3" s="56">
        <v>2</v>
      </c>
      <c r="T3" s="56">
        <v>3</v>
      </c>
      <c r="V3" s="70"/>
      <c r="W3" s="70"/>
      <c r="X3" s="70"/>
    </row>
    <row r="4" spans="1:34">
      <c r="B4" s="22" t="s">
        <v>102</v>
      </c>
      <c r="C4" s="22"/>
      <c r="T4" s="101"/>
      <c r="U4" s="101"/>
    </row>
    <row r="5" spans="1:34" ht="15.75" thickBot="1">
      <c r="C5" s="22"/>
      <c r="T5" s="101"/>
      <c r="U5" s="101"/>
      <c r="W5" s="26"/>
      <c r="X5" s="26"/>
      <c r="Y5" s="26"/>
      <c r="Z5" s="26"/>
      <c r="AA5" s="26"/>
      <c r="AB5" s="26"/>
    </row>
    <row r="6" spans="1:34">
      <c r="C6" s="183" t="s">
        <v>26</v>
      </c>
      <c r="D6" s="185" t="s">
        <v>27</v>
      </c>
      <c r="E6" s="185" t="s">
        <v>28</v>
      </c>
      <c r="F6" s="185" t="s">
        <v>29</v>
      </c>
      <c r="G6" s="185" t="s">
        <v>30</v>
      </c>
      <c r="H6" s="185" t="s">
        <v>31</v>
      </c>
      <c r="I6" s="185" t="s">
        <v>32</v>
      </c>
      <c r="J6" s="185" t="s">
        <v>33</v>
      </c>
      <c r="K6" s="185" t="s">
        <v>34</v>
      </c>
      <c r="L6" s="185" t="s">
        <v>35</v>
      </c>
      <c r="M6" s="185" t="s">
        <v>36</v>
      </c>
      <c r="N6" s="181" t="s">
        <v>37</v>
      </c>
      <c r="T6" s="101"/>
      <c r="U6" s="101"/>
      <c r="V6" s="26"/>
      <c r="W6" s="26"/>
      <c r="X6" s="26"/>
    </row>
    <row r="7" spans="1:34" ht="15.75" thickBot="1">
      <c r="C7" s="184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2"/>
      <c r="P7" s="26"/>
      <c r="Q7" s="26"/>
      <c r="R7" s="26"/>
      <c r="S7" s="26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</row>
    <row r="8" spans="1:34">
      <c r="B8" s="147">
        <v>2017</v>
      </c>
      <c r="C8" s="149">
        <v>156481</v>
      </c>
      <c r="D8" s="24">
        <v>167003</v>
      </c>
      <c r="E8" s="23">
        <v>200864</v>
      </c>
      <c r="F8" s="24">
        <v>177068</v>
      </c>
      <c r="G8" s="23">
        <v>215270</v>
      </c>
      <c r="H8" s="24">
        <v>246547</v>
      </c>
      <c r="I8" s="23">
        <v>275090</v>
      </c>
      <c r="J8" s="24">
        <v>250814</v>
      </c>
      <c r="K8" s="23">
        <v>193144</v>
      </c>
      <c r="L8" s="24">
        <v>197862</v>
      </c>
      <c r="M8" s="23">
        <v>177679</v>
      </c>
      <c r="N8" s="25">
        <v>157986</v>
      </c>
      <c r="O8" s="107"/>
      <c r="Q8" s="26"/>
      <c r="R8" s="26"/>
      <c r="S8" s="26"/>
      <c r="T8" s="101"/>
      <c r="U8" s="101"/>
      <c r="V8" s="26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>
      <c r="B9" s="148">
        <v>2018</v>
      </c>
      <c r="C9" s="149">
        <v>238333</v>
      </c>
      <c r="D9" s="24">
        <v>206175</v>
      </c>
      <c r="E9" s="23">
        <v>226447</v>
      </c>
      <c r="F9" s="24">
        <v>243078</v>
      </c>
      <c r="G9" s="23">
        <v>252247</v>
      </c>
      <c r="H9" s="24">
        <v>275243</v>
      </c>
      <c r="I9" s="23">
        <v>287393</v>
      </c>
      <c r="J9" s="24">
        <v>257979</v>
      </c>
      <c r="K9" s="23">
        <v>217285</v>
      </c>
      <c r="L9" s="24">
        <v>183816</v>
      </c>
      <c r="M9" s="23">
        <v>163675</v>
      </c>
      <c r="N9" s="25">
        <v>153556</v>
      </c>
      <c r="O9" s="107"/>
      <c r="P9" s="108"/>
      <c r="Q9" s="110"/>
      <c r="R9" s="110"/>
      <c r="T9" s="101"/>
      <c r="U9" s="101"/>
    </row>
    <row r="10" spans="1:34">
      <c r="B10" s="84">
        <v>2019</v>
      </c>
      <c r="C10" s="149">
        <v>229859</v>
      </c>
      <c r="D10" s="24">
        <v>207661</v>
      </c>
      <c r="E10" s="23">
        <v>226582</v>
      </c>
      <c r="F10" s="24">
        <v>200093</v>
      </c>
      <c r="G10" s="23">
        <v>276790</v>
      </c>
      <c r="H10" s="24">
        <v>255948</v>
      </c>
      <c r="I10" s="23">
        <v>304523</v>
      </c>
      <c r="J10" s="24">
        <v>255258</v>
      </c>
      <c r="K10" s="23">
        <v>242529</v>
      </c>
      <c r="L10" s="24">
        <v>194493</v>
      </c>
      <c r="M10" s="23">
        <v>174127</v>
      </c>
      <c r="N10" s="25">
        <v>160324</v>
      </c>
      <c r="O10" s="107"/>
      <c r="P10" s="108"/>
      <c r="Q10" s="110"/>
      <c r="T10" s="101"/>
      <c r="U10" s="101"/>
    </row>
    <row r="11" spans="1:34">
      <c r="B11" s="84">
        <v>2020</v>
      </c>
      <c r="C11" s="149">
        <v>252290</v>
      </c>
      <c r="D11" s="24">
        <v>187938</v>
      </c>
      <c r="E11" s="23">
        <v>51474</v>
      </c>
      <c r="F11" s="24">
        <v>9999</v>
      </c>
      <c r="G11" s="23">
        <v>34304</v>
      </c>
      <c r="H11" s="24">
        <v>97258</v>
      </c>
      <c r="I11" s="23">
        <v>147875</v>
      </c>
      <c r="J11" s="24">
        <v>112008</v>
      </c>
      <c r="K11" s="23">
        <v>88524</v>
      </c>
      <c r="L11" s="24">
        <v>36307</v>
      </c>
      <c r="M11" s="23">
        <v>23198</v>
      </c>
      <c r="N11" s="25">
        <v>35800</v>
      </c>
      <c r="O11" s="107"/>
      <c r="P11" s="108"/>
      <c r="Q11" s="110"/>
      <c r="T11" s="101"/>
      <c r="U11" s="101"/>
    </row>
    <row r="12" spans="1:34">
      <c r="B12" s="84">
        <v>2021</v>
      </c>
      <c r="C12" s="149">
        <v>50191</v>
      </c>
      <c r="D12" s="24">
        <v>71397</v>
      </c>
      <c r="E12" s="23">
        <v>78677</v>
      </c>
      <c r="F12" s="24">
        <v>85444</v>
      </c>
      <c r="G12" s="23">
        <v>174978</v>
      </c>
      <c r="H12" s="24">
        <v>240815</v>
      </c>
      <c r="I12" s="23">
        <v>268283</v>
      </c>
      <c r="J12" s="24">
        <v>275821</v>
      </c>
      <c r="K12" s="23">
        <v>173502</v>
      </c>
      <c r="L12" s="24">
        <v>124747</v>
      </c>
      <c r="M12" s="23">
        <v>96312</v>
      </c>
      <c r="N12" s="25">
        <v>81086</v>
      </c>
      <c r="O12" s="107"/>
      <c r="P12" s="112"/>
      <c r="Q12" s="110"/>
      <c r="T12" s="101"/>
      <c r="U12" s="101"/>
    </row>
    <row r="13" spans="1:34" ht="15.75" thickBot="1">
      <c r="B13" s="84">
        <v>2022</v>
      </c>
      <c r="C13" s="150">
        <v>155152</v>
      </c>
      <c r="D13" s="151">
        <v>162801</v>
      </c>
      <c r="E13" s="152">
        <v>133869</v>
      </c>
      <c r="F13" s="151">
        <v>177135</v>
      </c>
      <c r="G13" s="152">
        <v>266700</v>
      </c>
      <c r="H13" s="151">
        <v>269878</v>
      </c>
      <c r="I13" s="152">
        <v>260790</v>
      </c>
      <c r="J13" s="151">
        <v>250133</v>
      </c>
      <c r="K13" s="152">
        <v>193423</v>
      </c>
      <c r="L13" s="151"/>
      <c r="M13" s="152"/>
      <c r="N13" s="153"/>
      <c r="O13" s="107"/>
      <c r="P13" s="112"/>
      <c r="Q13" s="110"/>
      <c r="T13" s="101"/>
      <c r="U13" s="101"/>
    </row>
    <row r="14" spans="1:34">
      <c r="T14" s="101"/>
      <c r="U14" s="101"/>
    </row>
    <row r="15" spans="1:34">
      <c r="B15" s="22" t="s">
        <v>217</v>
      </c>
      <c r="N15" s="22" t="s">
        <v>218</v>
      </c>
      <c r="T15" s="101"/>
      <c r="U15" s="101"/>
    </row>
    <row r="16" spans="1:34" s="26" customForma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T16" s="101"/>
      <c r="U16" s="101"/>
    </row>
    <row r="17" spans="1:33" s="26" customForma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T17" s="101"/>
      <c r="U17" s="101"/>
    </row>
    <row r="18" spans="1:33" s="26" customFormat="1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O18"/>
      <c r="T18" s="101"/>
      <c r="U18" s="101"/>
      <c r="V18" s="101"/>
      <c r="W18" s="101"/>
      <c r="X18" s="101"/>
      <c r="Y18" s="101"/>
      <c r="Z18" s="101"/>
      <c r="AA18" s="101"/>
    </row>
    <row r="19" spans="1:33" s="26" customFormat="1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O19"/>
      <c r="T19" s="101"/>
      <c r="U19" s="101"/>
    </row>
    <row r="20" spans="1:33" s="26" customFormat="1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O20"/>
      <c r="T20" s="101"/>
      <c r="U20" s="101"/>
    </row>
    <row r="21" spans="1:33" s="26" customForma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O21"/>
      <c r="T21" s="101"/>
      <c r="U21" s="101"/>
    </row>
    <row r="22" spans="1:33" s="26" customForma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O22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</row>
    <row r="23" spans="1:33" s="26" customForma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O23"/>
      <c r="T23" s="101"/>
      <c r="U23" s="101"/>
    </row>
    <row r="24" spans="1:33" s="26" customFormat="1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158"/>
      <c r="O24"/>
      <c r="T24" s="101"/>
      <c r="U24" s="101"/>
    </row>
    <row r="25" spans="1:33" s="114" customFormat="1">
      <c r="B25" s="115" t="s">
        <v>26</v>
      </c>
      <c r="C25" s="115" t="s">
        <v>27</v>
      </c>
      <c r="D25" s="115" t="s">
        <v>28</v>
      </c>
      <c r="E25" s="115" t="s">
        <v>29</v>
      </c>
      <c r="F25" s="115" t="s">
        <v>30</v>
      </c>
      <c r="G25" s="115" t="s">
        <v>31</v>
      </c>
      <c r="H25" s="115" t="s">
        <v>32</v>
      </c>
      <c r="I25" s="115" t="s">
        <v>33</v>
      </c>
      <c r="J25" s="115" t="s">
        <v>34</v>
      </c>
      <c r="K25" s="115" t="s">
        <v>35</v>
      </c>
      <c r="L25" s="115" t="s">
        <v>36</v>
      </c>
      <c r="M25" s="116" t="s">
        <v>37</v>
      </c>
      <c r="N25" s="157"/>
      <c r="O25" s="155"/>
      <c r="T25" s="117"/>
      <c r="U25" s="117"/>
    </row>
    <row r="26" spans="1:33" s="114" customFormat="1">
      <c r="A26" s="114">
        <v>2017</v>
      </c>
      <c r="B26" s="116">
        <v>156481</v>
      </c>
      <c r="C26" s="116">
        <v>167003</v>
      </c>
      <c r="D26" s="116">
        <v>200864</v>
      </c>
      <c r="E26" s="116">
        <v>177068</v>
      </c>
      <c r="F26" s="116">
        <v>215270</v>
      </c>
      <c r="G26" s="116">
        <v>246547</v>
      </c>
      <c r="H26" s="116">
        <v>275090</v>
      </c>
      <c r="I26" s="116">
        <v>250814</v>
      </c>
      <c r="J26" s="116">
        <v>193144</v>
      </c>
      <c r="K26" s="116">
        <v>197862</v>
      </c>
      <c r="L26" s="116">
        <v>177679</v>
      </c>
      <c r="M26" s="116">
        <v>157986</v>
      </c>
      <c r="N26" s="159"/>
      <c r="O26" s="155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</row>
    <row r="27" spans="1:33" s="114" customFormat="1">
      <c r="A27" s="114">
        <v>2018</v>
      </c>
      <c r="B27" s="116">
        <v>238333</v>
      </c>
      <c r="C27" s="116">
        <v>206175</v>
      </c>
      <c r="D27" s="116">
        <v>226447</v>
      </c>
      <c r="E27" s="116">
        <v>243078</v>
      </c>
      <c r="F27" s="116">
        <v>252247</v>
      </c>
      <c r="G27" s="116">
        <v>275243</v>
      </c>
      <c r="H27" s="116">
        <v>287393</v>
      </c>
      <c r="I27" s="116">
        <v>257979</v>
      </c>
      <c r="J27" s="116">
        <v>217285</v>
      </c>
      <c r="K27" s="116">
        <v>183816</v>
      </c>
      <c r="L27" s="116">
        <v>163675</v>
      </c>
      <c r="M27" s="116">
        <v>153556</v>
      </c>
      <c r="N27" s="159"/>
      <c r="O27" s="155"/>
      <c r="T27" s="117"/>
      <c r="U27" s="117"/>
    </row>
    <row r="28" spans="1:33" s="114" customFormat="1">
      <c r="A28" s="114">
        <v>2019</v>
      </c>
      <c r="B28" s="116">
        <v>229859</v>
      </c>
      <c r="C28" s="116">
        <v>207661</v>
      </c>
      <c r="D28" s="116">
        <v>226582</v>
      </c>
      <c r="E28" s="116">
        <v>200093</v>
      </c>
      <c r="F28" s="116">
        <v>276790</v>
      </c>
      <c r="G28" s="116">
        <v>255948</v>
      </c>
      <c r="H28" s="116">
        <v>304523</v>
      </c>
      <c r="I28" s="116">
        <v>255258</v>
      </c>
      <c r="J28" s="116">
        <v>242529</v>
      </c>
      <c r="K28" s="116">
        <v>194493</v>
      </c>
      <c r="L28" s="116">
        <v>174127</v>
      </c>
      <c r="M28" s="116">
        <v>160324</v>
      </c>
      <c r="N28" s="159"/>
      <c r="O28" s="155"/>
      <c r="T28" s="117"/>
      <c r="U28" s="117"/>
    </row>
    <row r="29" spans="1:33" s="114" customFormat="1">
      <c r="A29" s="114">
        <v>2020</v>
      </c>
      <c r="B29" s="116">
        <v>252290</v>
      </c>
      <c r="C29" s="116">
        <v>187938</v>
      </c>
      <c r="D29" s="116">
        <v>51474</v>
      </c>
      <c r="E29" s="116">
        <v>9999</v>
      </c>
      <c r="F29" s="116">
        <v>34304</v>
      </c>
      <c r="G29" s="116">
        <v>97258</v>
      </c>
      <c r="H29" s="116">
        <v>147875</v>
      </c>
      <c r="I29" s="116">
        <v>112008</v>
      </c>
      <c r="J29" s="116">
        <v>88524</v>
      </c>
      <c r="K29" s="116">
        <v>36307</v>
      </c>
      <c r="L29" s="116">
        <v>23198</v>
      </c>
      <c r="M29" s="116">
        <v>35800</v>
      </c>
      <c r="N29" s="159"/>
      <c r="O29" s="155"/>
      <c r="T29" s="117"/>
      <c r="U29" s="117"/>
    </row>
    <row r="30" spans="1:33" s="114" customFormat="1">
      <c r="A30" s="114">
        <v>2021</v>
      </c>
      <c r="B30" s="118">
        <v>50191</v>
      </c>
      <c r="C30" s="118">
        <v>71397</v>
      </c>
      <c r="D30" s="118">
        <v>78677</v>
      </c>
      <c r="E30" s="118">
        <v>85444</v>
      </c>
      <c r="F30" s="118">
        <v>174978</v>
      </c>
      <c r="G30" s="118">
        <v>240815</v>
      </c>
      <c r="H30" s="116">
        <v>268283</v>
      </c>
      <c r="I30" s="116">
        <v>275821</v>
      </c>
      <c r="J30" s="116">
        <v>173502</v>
      </c>
      <c r="K30" s="116">
        <v>124747</v>
      </c>
      <c r="L30" s="116">
        <v>96312</v>
      </c>
      <c r="M30" s="118">
        <v>81086</v>
      </c>
      <c r="N30" s="159"/>
      <c r="O30" s="155"/>
      <c r="T30" s="117"/>
      <c r="U30" s="117"/>
    </row>
    <row r="31" spans="1:33" s="114" customFormat="1" ht="14.25" customHeight="1">
      <c r="A31" s="114">
        <v>2022</v>
      </c>
      <c r="B31" s="118">
        <v>155152</v>
      </c>
      <c r="C31" s="118">
        <v>162801</v>
      </c>
      <c r="D31" s="118">
        <v>133869</v>
      </c>
      <c r="E31" s="118">
        <v>177135</v>
      </c>
      <c r="F31" s="118">
        <v>266700</v>
      </c>
      <c r="G31" s="118">
        <v>269878</v>
      </c>
      <c r="H31" s="116">
        <v>260790</v>
      </c>
      <c r="I31" s="116">
        <v>250133</v>
      </c>
      <c r="J31" s="116">
        <v>193423</v>
      </c>
      <c r="K31" s="116"/>
      <c r="L31" s="116"/>
      <c r="M31" s="118"/>
      <c r="N31" s="160"/>
      <c r="O31" s="155"/>
      <c r="T31" s="117"/>
      <c r="U31" s="117"/>
    </row>
    <row r="32" spans="1:33" s="114" customFormat="1">
      <c r="A32" s="114">
        <v>2017</v>
      </c>
      <c r="B32" s="118">
        <v>448085</v>
      </c>
      <c r="C32" s="118">
        <v>480338</v>
      </c>
      <c r="D32" s="118">
        <v>672253</v>
      </c>
      <c r="E32" s="118">
        <v>555292</v>
      </c>
      <c r="F32" s="118">
        <v>713478</v>
      </c>
      <c r="G32" s="118">
        <v>732542</v>
      </c>
      <c r="H32" s="118">
        <v>672777</v>
      </c>
      <c r="I32" s="118">
        <v>634813</v>
      </c>
      <c r="J32" s="118">
        <v>582998</v>
      </c>
      <c r="K32" s="118">
        <v>624809</v>
      </c>
      <c r="L32" s="118">
        <v>535278</v>
      </c>
      <c r="M32" s="118">
        <v>464016</v>
      </c>
      <c r="N32" s="160"/>
      <c r="O32" s="155"/>
      <c r="T32" s="117"/>
      <c r="U32" s="117"/>
    </row>
    <row r="33" spans="1:21" s="114" customFormat="1">
      <c r="A33" s="114">
        <v>2018</v>
      </c>
      <c r="B33" s="118">
        <v>659356</v>
      </c>
      <c r="C33" s="118">
        <v>604685</v>
      </c>
      <c r="D33" s="118">
        <v>714224</v>
      </c>
      <c r="E33" s="118">
        <v>724810</v>
      </c>
      <c r="F33" s="118">
        <v>817849.23</v>
      </c>
      <c r="G33" s="118">
        <v>822978</v>
      </c>
      <c r="H33" s="118">
        <v>739968</v>
      </c>
      <c r="I33" s="118">
        <v>679097</v>
      </c>
      <c r="J33" s="118">
        <v>680309</v>
      </c>
      <c r="K33" s="118">
        <v>640354</v>
      </c>
      <c r="L33" s="118">
        <v>560894</v>
      </c>
      <c r="M33" s="118">
        <v>477754</v>
      </c>
      <c r="N33" s="160"/>
      <c r="O33" s="155"/>
      <c r="T33" s="117"/>
      <c r="U33" s="117"/>
    </row>
    <row r="34" spans="1:21" s="114" customFormat="1">
      <c r="A34" s="114">
        <v>2019</v>
      </c>
      <c r="B34" s="118">
        <v>661762</v>
      </c>
      <c r="C34" s="118">
        <v>627326</v>
      </c>
      <c r="D34" s="118">
        <v>711130</v>
      </c>
      <c r="E34" s="118">
        <v>602447</v>
      </c>
      <c r="F34" s="118">
        <v>805804</v>
      </c>
      <c r="G34" s="118">
        <v>760323</v>
      </c>
      <c r="H34" s="118">
        <v>766502</v>
      </c>
      <c r="I34" s="118">
        <v>678850</v>
      </c>
      <c r="J34" s="118">
        <v>749421</v>
      </c>
      <c r="K34" s="118">
        <v>672701</v>
      </c>
      <c r="L34" s="118">
        <v>547066</v>
      </c>
      <c r="M34" s="118">
        <v>475487</v>
      </c>
      <c r="N34" s="160"/>
      <c r="O34" s="155"/>
      <c r="T34" s="117"/>
      <c r="U34" s="117"/>
    </row>
    <row r="35" spans="1:21" s="114" customFormat="1">
      <c r="A35" s="114">
        <v>2020</v>
      </c>
      <c r="B35" s="118">
        <v>689233</v>
      </c>
      <c r="C35" s="118">
        <v>537009</v>
      </c>
      <c r="D35" s="118">
        <v>136592</v>
      </c>
      <c r="E35" s="118">
        <v>22477</v>
      </c>
      <c r="F35" s="118">
        <v>88351</v>
      </c>
      <c r="G35" s="118">
        <v>215423</v>
      </c>
      <c r="H35" s="118">
        <v>354374</v>
      </c>
      <c r="I35" s="118">
        <v>280439</v>
      </c>
      <c r="J35" s="118">
        <v>236777</v>
      </c>
      <c r="K35" s="118">
        <v>96432</v>
      </c>
      <c r="L35" s="118">
        <v>56604</v>
      </c>
      <c r="M35" s="118">
        <v>80487</v>
      </c>
      <c r="N35" s="160"/>
      <c r="O35" s="155"/>
      <c r="T35" s="117"/>
      <c r="U35" s="117"/>
    </row>
    <row r="36" spans="1:21" s="114" customFormat="1">
      <c r="A36" s="114">
        <v>2021</v>
      </c>
      <c r="B36" s="118">
        <v>104344</v>
      </c>
      <c r="C36" s="118">
        <v>146172</v>
      </c>
      <c r="D36" s="118">
        <v>152820</v>
      </c>
      <c r="E36" s="118">
        <v>175937</v>
      </c>
      <c r="F36" s="118">
        <v>410544</v>
      </c>
      <c r="G36" s="118">
        <v>619510</v>
      </c>
      <c r="H36" s="118">
        <v>668623</v>
      </c>
      <c r="I36" s="118">
        <v>710519</v>
      </c>
      <c r="J36" s="118">
        <v>553851</v>
      </c>
      <c r="K36" s="118">
        <v>472481</v>
      </c>
      <c r="L36" s="118">
        <v>307779</v>
      </c>
      <c r="M36" s="119">
        <v>221897</v>
      </c>
      <c r="N36" s="159"/>
      <c r="O36" s="156"/>
      <c r="T36" s="117"/>
      <c r="U36" s="117"/>
    </row>
    <row r="37" spans="1:21" s="114" customFormat="1">
      <c r="A37" s="114">
        <v>2022</v>
      </c>
      <c r="B37" s="118">
        <v>379471</v>
      </c>
      <c r="C37" s="118">
        <v>400210</v>
      </c>
      <c r="D37" s="118">
        <v>376460</v>
      </c>
      <c r="E37" s="118">
        <v>550029</v>
      </c>
      <c r="F37" s="118">
        <v>836866</v>
      </c>
      <c r="G37" s="118">
        <v>817514</v>
      </c>
      <c r="H37" s="118">
        <v>656249</v>
      </c>
      <c r="I37" s="118">
        <v>652003</v>
      </c>
      <c r="J37" s="118">
        <v>596691</v>
      </c>
      <c r="K37" s="118"/>
      <c r="L37" s="118"/>
      <c r="M37" s="119"/>
      <c r="N37" s="157"/>
      <c r="O37" s="155"/>
      <c r="T37" s="117"/>
      <c r="U37" s="117"/>
    </row>
    <row r="38" spans="1:21" s="114" customFormat="1">
      <c r="B38" s="115" t="s">
        <v>26</v>
      </c>
      <c r="C38" s="115" t="s">
        <v>27</v>
      </c>
      <c r="D38" s="115" t="s">
        <v>28</v>
      </c>
      <c r="E38" s="115" t="s">
        <v>29</v>
      </c>
      <c r="F38" s="115" t="s">
        <v>30</v>
      </c>
      <c r="G38" s="115" t="s">
        <v>31</v>
      </c>
      <c r="H38" s="115" t="s">
        <v>32</v>
      </c>
      <c r="I38" s="115" t="s">
        <v>33</v>
      </c>
      <c r="J38" s="115" t="s">
        <v>34</v>
      </c>
      <c r="K38" s="115" t="s">
        <v>35</v>
      </c>
      <c r="L38" s="115" t="s">
        <v>36</v>
      </c>
      <c r="M38" s="116" t="s">
        <v>37</v>
      </c>
      <c r="N38" s="157"/>
      <c r="O38" s="155"/>
      <c r="T38" s="117"/>
      <c r="U38" s="117"/>
    </row>
    <row r="39" spans="1:21" s="114" customFormat="1">
      <c r="A39" s="114">
        <v>2017</v>
      </c>
      <c r="B39" s="119">
        <v>2.8635105859497321</v>
      </c>
      <c r="C39" s="119">
        <v>2.8762237804111304</v>
      </c>
      <c r="D39" s="119">
        <v>3.3468067946471245</v>
      </c>
      <c r="E39" s="119">
        <v>3.1360381322429802</v>
      </c>
      <c r="F39" s="119">
        <v>3.3143401309982812</v>
      </c>
      <c r="G39" s="119">
        <v>2.971206301435426</v>
      </c>
      <c r="H39" s="119">
        <v>2.4456614198989421</v>
      </c>
      <c r="I39" s="119">
        <v>2.5310110280925309</v>
      </c>
      <c r="J39" s="119">
        <v>3.0184629085035</v>
      </c>
      <c r="K39" s="119">
        <v>3.1578019023359714</v>
      </c>
      <c r="L39" s="119">
        <v>3.0126126328941516</v>
      </c>
      <c r="M39" s="119">
        <v>2.9370703733242185</v>
      </c>
      <c r="N39" s="157"/>
      <c r="O39" s="155"/>
      <c r="T39" s="117"/>
    </row>
    <row r="40" spans="1:21" s="114" customFormat="1">
      <c r="A40" s="114">
        <v>2018</v>
      </c>
      <c r="B40" s="119">
        <v>2.7665325406049517</v>
      </c>
      <c r="C40" s="119">
        <v>2.9328725597186858</v>
      </c>
      <c r="D40" s="119">
        <v>3.1540448758429123</v>
      </c>
      <c r="E40" s="119">
        <v>2.9818000806325542</v>
      </c>
      <c r="F40" s="119">
        <v>3.2422555273204439</v>
      </c>
      <c r="G40" s="119">
        <v>2.9900051954091476</v>
      </c>
      <c r="H40" s="119">
        <v>2.574759997633902</v>
      </c>
      <c r="I40" s="119">
        <v>2.6323731776617478</v>
      </c>
      <c r="J40" s="119">
        <v>3.1309524357410772</v>
      </c>
      <c r="K40" s="119">
        <v>3.4836684510597555</v>
      </c>
      <c r="L40" s="119">
        <v>3.4268764319535667</v>
      </c>
      <c r="M40" s="119">
        <v>3.1112688530568651</v>
      </c>
      <c r="N40" s="157"/>
      <c r="O40" s="155"/>
      <c r="T40" s="117"/>
    </row>
    <row r="41" spans="1:21" s="114" customFormat="1">
      <c r="A41" s="114">
        <v>2019</v>
      </c>
      <c r="B41" s="119">
        <v>2.8789910336336622</v>
      </c>
      <c r="C41" s="119">
        <v>3.0209138933165112</v>
      </c>
      <c r="D41" s="119">
        <v>3.1385105612978967</v>
      </c>
      <c r="E41" s="119">
        <v>3.0108349617427894</v>
      </c>
      <c r="F41" s="119">
        <v>2.9112467935980346</v>
      </c>
      <c r="G41" s="119">
        <v>2.9706151249472548</v>
      </c>
      <c r="H41" s="119">
        <v>2.5170578248605198</v>
      </c>
      <c r="I41" s="119">
        <v>2.659466108799724</v>
      </c>
      <c r="J41" s="119">
        <v>3.090026347364645</v>
      </c>
      <c r="K41" s="119">
        <v>3.4587414457075578</v>
      </c>
      <c r="L41" s="119">
        <v>3.1417643444152832</v>
      </c>
      <c r="M41" s="119">
        <v>2.9657880292407874</v>
      </c>
      <c r="N41" s="157"/>
      <c r="O41" s="155"/>
    </row>
    <row r="42" spans="1:21" s="26" customFormat="1">
      <c r="A42" s="114">
        <v>2020</v>
      </c>
      <c r="B42" s="119">
        <v>2.7319077252368307</v>
      </c>
      <c r="C42" s="119">
        <v>2.8573731762602561</v>
      </c>
      <c r="D42" s="119">
        <v>2.6536115320355909</v>
      </c>
      <c r="E42" s="119">
        <v>2.2479247924792478</v>
      </c>
      <c r="F42" s="119">
        <v>2.5755305503731343</v>
      </c>
      <c r="G42" s="119">
        <v>2.2149643217010424</v>
      </c>
      <c r="H42" s="119">
        <v>2.396442941673711</v>
      </c>
      <c r="I42" s="119">
        <v>2.5037408042282694</v>
      </c>
      <c r="J42" s="119">
        <v>2.6747209796213456</v>
      </c>
      <c r="K42" s="119">
        <v>2.6560167460820225</v>
      </c>
      <c r="L42" s="119">
        <v>2.4400379343046814</v>
      </c>
      <c r="M42" s="119">
        <v>2.2482402234636871</v>
      </c>
      <c r="O42"/>
    </row>
    <row r="43" spans="1:21" s="26" customFormat="1">
      <c r="A43" s="114">
        <v>2021</v>
      </c>
      <c r="B43" s="119">
        <v>2.0789384551015124</v>
      </c>
      <c r="C43" s="119">
        <v>2.0473129123072398</v>
      </c>
      <c r="D43" s="119">
        <v>1.9423719765624008</v>
      </c>
      <c r="E43" s="119">
        <v>2.059091334675343</v>
      </c>
      <c r="F43" s="119">
        <v>2.346260672770291</v>
      </c>
      <c r="G43" s="119">
        <v>2.5725556962813778</v>
      </c>
      <c r="H43" s="119">
        <v>2.4922302195815611</v>
      </c>
      <c r="I43" s="119">
        <v>2.5760148792151432</v>
      </c>
      <c r="J43" s="119">
        <v>3.1921879863056333</v>
      </c>
      <c r="K43" s="119">
        <v>3.7875139281906578</v>
      </c>
      <c r="L43" s="119">
        <v>3.1956454024420631</v>
      </c>
      <c r="M43" s="119">
        <v>2.7365636484719928</v>
      </c>
      <c r="O43"/>
    </row>
    <row r="44" spans="1:21" s="26" customFormat="1">
      <c r="A44" s="114">
        <v>2022</v>
      </c>
      <c r="B44" s="119">
        <v>2.4458015365576982</v>
      </c>
      <c r="C44" s="119">
        <v>2.4582772833090707</v>
      </c>
      <c r="D44" s="119">
        <v>2.8121521786223846</v>
      </c>
      <c r="E44" s="119">
        <v>3.1051401473452453</v>
      </c>
      <c r="F44" s="119">
        <v>3.1378552680914886</v>
      </c>
      <c r="G44" s="119">
        <v>3.0291983785265937</v>
      </c>
      <c r="H44" s="119">
        <v>2.5163886652095555</v>
      </c>
      <c r="I44" s="119">
        <v>2.6066252753535117</v>
      </c>
      <c r="J44" s="119">
        <v>3.0849020023471874</v>
      </c>
      <c r="K44" s="119"/>
      <c r="L44" s="119"/>
      <c r="M44" s="119"/>
      <c r="O44"/>
    </row>
    <row r="45" spans="1:21" s="26" customFormat="1">
      <c r="O45"/>
    </row>
    <row r="46" spans="1:21" s="26" customFormat="1">
      <c r="N46"/>
      <c r="O46"/>
    </row>
    <row r="47" spans="1:21" s="26" customFormat="1">
      <c r="N47"/>
      <c r="O47"/>
    </row>
    <row r="48" spans="1:21" s="26" customFormat="1">
      <c r="N48"/>
      <c r="O48"/>
    </row>
    <row r="49" spans="1:21" s="26" customFormat="1"/>
    <row r="50" spans="1:21" s="26" customFormat="1"/>
    <row r="51" spans="1:21" s="26" customFormat="1"/>
    <row r="52" spans="1:21" s="26" customFormat="1"/>
    <row r="53" spans="1:21" s="26" customFormat="1"/>
    <row r="54" spans="1:2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</row>
  </sheetData>
  <sheetProtection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7"/>
  <sheetViews>
    <sheetView showGridLines="0" topLeftCell="A33" zoomScale="85" zoomScaleNormal="85" workbookViewId="0">
      <selection activeCell="A33" sqref="A1:XFD1048576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4" spans="2:17">
      <c r="B4" s="21" t="s">
        <v>103</v>
      </c>
    </row>
    <row r="5" spans="2:17">
      <c r="C5" s="21"/>
    </row>
    <row r="6" spans="2:17" ht="15" customHeight="1">
      <c r="B6" s="207" t="s">
        <v>109</v>
      </c>
      <c r="C6" s="209" t="s">
        <v>18</v>
      </c>
      <c r="D6" s="210"/>
      <c r="E6" s="211"/>
      <c r="F6" s="209" t="s">
        <v>19</v>
      </c>
      <c r="G6" s="210"/>
      <c r="H6" s="211"/>
      <c r="I6" s="215" t="s">
        <v>20</v>
      </c>
      <c r="J6" s="216"/>
      <c r="K6" s="217"/>
      <c r="L6" s="209" t="s">
        <v>21</v>
      </c>
      <c r="M6" s="210"/>
      <c r="N6" s="211"/>
      <c r="O6" s="209" t="s">
        <v>22</v>
      </c>
      <c r="P6" s="210"/>
      <c r="Q6" s="254"/>
    </row>
    <row r="7" spans="2:17">
      <c r="B7" s="208"/>
      <c r="C7" s="212"/>
      <c r="D7" s="213"/>
      <c r="E7" s="214"/>
      <c r="F7" s="212"/>
      <c r="G7" s="213"/>
      <c r="H7" s="214"/>
      <c r="I7" s="218"/>
      <c r="J7" s="219"/>
      <c r="K7" s="220"/>
      <c r="L7" s="212"/>
      <c r="M7" s="213"/>
      <c r="N7" s="214"/>
      <c r="O7" s="212"/>
      <c r="P7" s="213"/>
      <c r="Q7" s="255"/>
    </row>
    <row r="8" spans="2:17" ht="15.75" customHeight="1">
      <c r="B8" s="74" t="s">
        <v>110</v>
      </c>
      <c r="C8" s="238" t="s">
        <v>112</v>
      </c>
      <c r="D8" s="188"/>
      <c r="E8" s="189"/>
      <c r="F8" s="228">
        <v>8234</v>
      </c>
      <c r="G8" s="225"/>
      <c r="H8" s="226"/>
      <c r="I8" s="242" t="s">
        <v>44</v>
      </c>
      <c r="J8" s="188"/>
      <c r="K8" s="189"/>
      <c r="L8" s="243" t="s">
        <v>51</v>
      </c>
      <c r="M8" s="194"/>
      <c r="N8" s="195"/>
      <c r="O8" s="242" t="s">
        <v>45</v>
      </c>
      <c r="P8" s="188"/>
      <c r="Q8" s="189"/>
    </row>
    <row r="9" spans="2:17" ht="15" customHeight="1">
      <c r="B9" s="74" t="s">
        <v>111</v>
      </c>
      <c r="C9" s="238" t="s">
        <v>113</v>
      </c>
      <c r="D9" s="188"/>
      <c r="E9" s="189"/>
      <c r="F9" s="228">
        <v>4566</v>
      </c>
      <c r="G9" s="225"/>
      <c r="H9" s="226"/>
      <c r="I9" s="242" t="s">
        <v>46</v>
      </c>
      <c r="J9" s="188"/>
      <c r="K9" s="189"/>
      <c r="L9" s="243" t="s">
        <v>52</v>
      </c>
      <c r="M9" s="194"/>
      <c r="N9" s="195"/>
      <c r="O9" s="242" t="s">
        <v>45</v>
      </c>
      <c r="P9" s="188"/>
      <c r="Q9" s="189"/>
    </row>
    <row r="10" spans="2:17">
      <c r="C10" s="9"/>
    </row>
    <row r="11" spans="2:17" ht="15" customHeight="1">
      <c r="B11" s="9" t="s">
        <v>104</v>
      </c>
    </row>
    <row r="12" spans="2:17">
      <c r="C12" s="9"/>
    </row>
    <row r="13" spans="2:17" ht="15" customHeight="1">
      <c r="B13" s="207" t="s">
        <v>109</v>
      </c>
      <c r="C13" s="209" t="s">
        <v>18</v>
      </c>
      <c r="D13" s="210"/>
      <c r="E13" s="211"/>
      <c r="F13" s="209" t="s">
        <v>19</v>
      </c>
      <c r="G13" s="210"/>
      <c r="H13" s="211"/>
      <c r="I13" s="215" t="s">
        <v>20</v>
      </c>
      <c r="J13" s="216"/>
      <c r="K13" s="217"/>
      <c r="L13" s="209" t="s">
        <v>21</v>
      </c>
      <c r="M13" s="210"/>
      <c r="N13" s="211"/>
      <c r="O13" s="209" t="s">
        <v>22</v>
      </c>
      <c r="P13" s="210"/>
      <c r="Q13" s="254"/>
    </row>
    <row r="14" spans="2:17" ht="15" customHeight="1">
      <c r="B14" s="208"/>
      <c r="C14" s="212"/>
      <c r="D14" s="213"/>
      <c r="E14" s="214"/>
      <c r="F14" s="212"/>
      <c r="G14" s="213"/>
      <c r="H14" s="214"/>
      <c r="I14" s="218"/>
      <c r="J14" s="219"/>
      <c r="K14" s="220"/>
      <c r="L14" s="212"/>
      <c r="M14" s="213"/>
      <c r="N14" s="214"/>
      <c r="O14" s="212"/>
      <c r="P14" s="213"/>
      <c r="Q14" s="255"/>
    </row>
    <row r="15" spans="2:17" ht="15" customHeight="1">
      <c r="B15" s="74" t="s">
        <v>110</v>
      </c>
      <c r="C15" s="238" t="s">
        <v>114</v>
      </c>
      <c r="D15" s="188"/>
      <c r="E15" s="189"/>
      <c r="F15" s="228">
        <v>6934</v>
      </c>
      <c r="G15" s="225"/>
      <c r="H15" s="226"/>
      <c r="I15" s="242" t="s">
        <v>43</v>
      </c>
      <c r="J15" s="188"/>
      <c r="K15" s="189"/>
      <c r="L15" s="243" t="s">
        <v>51</v>
      </c>
      <c r="M15" s="194"/>
      <c r="N15" s="195"/>
      <c r="O15" s="242" t="s">
        <v>40</v>
      </c>
      <c r="P15" s="188"/>
      <c r="Q15" s="189"/>
    </row>
    <row r="16" spans="2:17" ht="15" customHeight="1">
      <c r="B16" s="74" t="s">
        <v>111</v>
      </c>
      <c r="C16" s="238" t="s">
        <v>115</v>
      </c>
      <c r="D16" s="250"/>
      <c r="E16" s="251"/>
      <c r="F16" s="228">
        <v>4281</v>
      </c>
      <c r="G16" s="225"/>
      <c r="H16" s="226"/>
      <c r="I16" s="242" t="s">
        <v>38</v>
      </c>
      <c r="J16" s="188"/>
      <c r="K16" s="189"/>
      <c r="L16" s="243" t="s">
        <v>53</v>
      </c>
      <c r="M16" s="252"/>
      <c r="N16" s="253"/>
      <c r="O16" s="242" t="s">
        <v>41</v>
      </c>
      <c r="P16" s="188"/>
      <c r="Q16" s="189"/>
    </row>
    <row r="17" spans="2:17" ht="15" customHeight="1">
      <c r="B17" s="74" t="s">
        <v>118</v>
      </c>
      <c r="C17" s="238" t="s">
        <v>116</v>
      </c>
      <c r="D17" s="188"/>
      <c r="E17" s="189"/>
      <c r="F17" s="228">
        <v>266</v>
      </c>
      <c r="G17" s="225"/>
      <c r="H17" s="226"/>
      <c r="I17" s="242" t="s">
        <v>39</v>
      </c>
      <c r="J17" s="188"/>
      <c r="K17" s="189"/>
      <c r="L17" s="243" t="s">
        <v>54</v>
      </c>
      <c r="M17" s="194"/>
      <c r="N17" s="195"/>
      <c r="O17" s="242" t="s">
        <v>42</v>
      </c>
      <c r="P17" s="188"/>
      <c r="Q17" s="189"/>
    </row>
    <row r="18" spans="2:17" ht="15" customHeight="1">
      <c r="B18" s="74" t="s">
        <v>119</v>
      </c>
      <c r="C18" s="238" t="s">
        <v>117</v>
      </c>
      <c r="D18" s="188"/>
      <c r="E18" s="189"/>
      <c r="F18" s="228">
        <v>7334</v>
      </c>
      <c r="G18" s="225"/>
      <c r="H18" s="226"/>
      <c r="I18" s="244" t="s">
        <v>70</v>
      </c>
      <c r="J18" s="188"/>
      <c r="K18" s="189"/>
      <c r="L18" s="243" t="s">
        <v>71</v>
      </c>
      <c r="M18" s="194"/>
      <c r="N18" s="195"/>
      <c r="O18" s="245" t="s">
        <v>72</v>
      </c>
      <c r="P18" s="246"/>
      <c r="Q18" s="247"/>
    </row>
    <row r="20" spans="2:17">
      <c r="B20" s="9" t="s">
        <v>163</v>
      </c>
    </row>
    <row r="22" spans="2:17">
      <c r="B22" s="207" t="s">
        <v>109</v>
      </c>
      <c r="C22" s="209" t="s">
        <v>18</v>
      </c>
      <c r="D22" s="210"/>
      <c r="E22" s="211"/>
      <c r="F22" s="209" t="s">
        <v>19</v>
      </c>
      <c r="G22" s="210"/>
      <c r="H22" s="211"/>
      <c r="I22" s="215" t="s">
        <v>20</v>
      </c>
      <c r="J22" s="216"/>
      <c r="K22" s="217"/>
      <c r="L22" s="209" t="s">
        <v>21</v>
      </c>
      <c r="M22" s="210"/>
      <c r="N22" s="211"/>
      <c r="O22" s="209" t="s">
        <v>22</v>
      </c>
      <c r="P22" s="210"/>
      <c r="Q22" s="211"/>
    </row>
    <row r="23" spans="2:17">
      <c r="B23" s="208"/>
      <c r="C23" s="212"/>
      <c r="D23" s="213"/>
      <c r="E23" s="214"/>
      <c r="F23" s="212"/>
      <c r="G23" s="213"/>
      <c r="H23" s="214"/>
      <c r="I23" s="218"/>
      <c r="J23" s="219"/>
      <c r="K23" s="220"/>
      <c r="L23" s="212"/>
      <c r="M23" s="213"/>
      <c r="N23" s="214"/>
      <c r="O23" s="212"/>
      <c r="P23" s="213"/>
      <c r="Q23" s="214"/>
    </row>
    <row r="24" spans="2:17">
      <c r="B24" s="74" t="s">
        <v>110</v>
      </c>
      <c r="C24" s="248" t="s">
        <v>153</v>
      </c>
      <c r="D24" s="188"/>
      <c r="E24" s="189"/>
      <c r="F24" s="224">
        <v>4642</v>
      </c>
      <c r="G24" s="225"/>
      <c r="H24" s="226"/>
      <c r="I24" s="248" t="s">
        <v>154</v>
      </c>
      <c r="J24" s="188"/>
      <c r="K24" s="189"/>
      <c r="L24" s="249" t="s">
        <v>147</v>
      </c>
      <c r="M24" s="194"/>
      <c r="N24" s="195"/>
      <c r="O24" s="241" t="s">
        <v>125</v>
      </c>
      <c r="P24" s="200"/>
      <c r="Q24" s="201"/>
    </row>
    <row r="25" spans="2:17" ht="15" customHeight="1">
      <c r="B25" s="74" t="s">
        <v>111</v>
      </c>
      <c r="C25" s="238" t="s">
        <v>120</v>
      </c>
      <c r="D25" s="188"/>
      <c r="E25" s="189"/>
      <c r="F25" s="228">
        <v>186</v>
      </c>
      <c r="G25" s="225"/>
      <c r="H25" s="226"/>
      <c r="I25" s="238" t="s">
        <v>127</v>
      </c>
      <c r="J25" s="188"/>
      <c r="K25" s="189"/>
      <c r="L25" s="239" t="s">
        <v>123</v>
      </c>
      <c r="M25" s="194"/>
      <c r="N25" s="195"/>
      <c r="O25" s="240" t="s">
        <v>125</v>
      </c>
      <c r="P25" s="232"/>
      <c r="Q25" s="233"/>
    </row>
    <row r="26" spans="2:17">
      <c r="B26" s="74" t="s">
        <v>118</v>
      </c>
      <c r="C26" s="238" t="s">
        <v>121</v>
      </c>
      <c r="D26" s="250"/>
      <c r="E26" s="251"/>
      <c r="F26" s="228">
        <v>3134</v>
      </c>
      <c r="G26" s="225"/>
      <c r="H26" s="226"/>
      <c r="I26" s="238" t="s">
        <v>128</v>
      </c>
      <c r="J26" s="188"/>
      <c r="K26" s="189"/>
      <c r="L26" s="239" t="s">
        <v>52</v>
      </c>
      <c r="M26" s="252"/>
      <c r="N26" s="253"/>
      <c r="O26" s="240" t="s">
        <v>125</v>
      </c>
      <c r="P26" s="232"/>
      <c r="Q26" s="233"/>
    </row>
    <row r="27" spans="2:17" ht="15" customHeight="1">
      <c r="B27" s="78" t="s">
        <v>119</v>
      </c>
      <c r="C27" s="238" t="s">
        <v>122</v>
      </c>
      <c r="D27" s="188"/>
      <c r="E27" s="189"/>
      <c r="F27" s="228">
        <v>4687</v>
      </c>
      <c r="G27" s="225"/>
      <c r="H27" s="226"/>
      <c r="I27" s="238" t="s">
        <v>129</v>
      </c>
      <c r="J27" s="188"/>
      <c r="K27" s="189"/>
      <c r="L27" s="239" t="s">
        <v>124</v>
      </c>
      <c r="M27" s="194"/>
      <c r="N27" s="195"/>
      <c r="O27" s="240" t="s">
        <v>126</v>
      </c>
      <c r="P27" s="232"/>
      <c r="Q27" s="233"/>
    </row>
    <row r="28" spans="2:17">
      <c r="B28" s="74" t="s">
        <v>135</v>
      </c>
      <c r="C28" s="237" t="s">
        <v>131</v>
      </c>
      <c r="D28" s="188"/>
      <c r="E28" s="189"/>
      <c r="F28" s="228">
        <v>5653</v>
      </c>
      <c r="G28" s="225"/>
      <c r="H28" s="226"/>
      <c r="I28" s="237" t="s">
        <v>132</v>
      </c>
      <c r="J28" s="188"/>
      <c r="K28" s="189"/>
      <c r="L28" s="235" t="s">
        <v>51</v>
      </c>
      <c r="M28" s="194"/>
      <c r="N28" s="195"/>
      <c r="O28" s="256" t="s">
        <v>133</v>
      </c>
      <c r="P28" s="232"/>
      <c r="Q28" s="233"/>
    </row>
    <row r="29" spans="2:17">
      <c r="B29" s="78" t="s">
        <v>136</v>
      </c>
      <c r="C29" s="238" t="s">
        <v>139</v>
      </c>
      <c r="D29" s="188"/>
      <c r="E29" s="189"/>
      <c r="F29" s="228">
        <v>1299</v>
      </c>
      <c r="G29" s="225"/>
      <c r="H29" s="226"/>
      <c r="I29" s="234" t="s">
        <v>148</v>
      </c>
      <c r="J29" s="188"/>
      <c r="K29" s="189"/>
      <c r="L29" s="239" t="s">
        <v>54</v>
      </c>
      <c r="M29" s="194"/>
      <c r="N29" s="195"/>
      <c r="O29" s="236" t="s">
        <v>143</v>
      </c>
      <c r="P29" s="232"/>
      <c r="Q29" s="233"/>
    </row>
    <row r="30" spans="2:17">
      <c r="B30" s="74" t="s">
        <v>137</v>
      </c>
      <c r="C30" s="237" t="s">
        <v>140</v>
      </c>
      <c r="D30" s="188"/>
      <c r="E30" s="189"/>
      <c r="F30" s="228">
        <v>4439</v>
      </c>
      <c r="G30" s="225"/>
      <c r="H30" s="226"/>
      <c r="I30" s="234" t="s">
        <v>149</v>
      </c>
      <c r="J30" s="188"/>
      <c r="K30" s="189"/>
      <c r="L30" s="235" t="s">
        <v>147</v>
      </c>
      <c r="M30" s="194"/>
      <c r="N30" s="195"/>
      <c r="O30" s="236" t="s">
        <v>143</v>
      </c>
      <c r="P30" s="232"/>
      <c r="Q30" s="233"/>
    </row>
    <row r="31" spans="2:17">
      <c r="B31" s="78" t="s">
        <v>138</v>
      </c>
      <c r="C31" s="238" t="s">
        <v>141</v>
      </c>
      <c r="D31" s="188"/>
      <c r="E31" s="189"/>
      <c r="F31" s="228">
        <v>22710</v>
      </c>
      <c r="G31" s="225"/>
      <c r="H31" s="226"/>
      <c r="I31" s="234" t="s">
        <v>150</v>
      </c>
      <c r="J31" s="188"/>
      <c r="K31" s="189"/>
      <c r="L31" s="239" t="s">
        <v>146</v>
      </c>
      <c r="M31" s="194"/>
      <c r="N31" s="195"/>
      <c r="O31" s="236" t="s">
        <v>143</v>
      </c>
      <c r="P31" s="232"/>
      <c r="Q31" s="233"/>
    </row>
    <row r="32" spans="2:17">
      <c r="B32" s="78" t="s">
        <v>152</v>
      </c>
      <c r="C32" s="237" t="s">
        <v>142</v>
      </c>
      <c r="D32" s="188"/>
      <c r="E32" s="189"/>
      <c r="F32" s="228">
        <v>617</v>
      </c>
      <c r="G32" s="225"/>
      <c r="H32" s="226"/>
      <c r="I32" s="234" t="s">
        <v>151</v>
      </c>
      <c r="J32" s="188"/>
      <c r="K32" s="189"/>
      <c r="L32" s="235" t="s">
        <v>145</v>
      </c>
      <c r="M32" s="194"/>
      <c r="N32" s="195"/>
      <c r="O32" s="236" t="s">
        <v>144</v>
      </c>
      <c r="P32" s="232"/>
      <c r="Q32" s="233"/>
    </row>
    <row r="33" spans="2:17">
      <c r="B33" s="79" t="s">
        <v>155</v>
      </c>
      <c r="C33" s="237" t="s">
        <v>156</v>
      </c>
      <c r="D33" s="188"/>
      <c r="E33" s="189"/>
      <c r="F33" s="228">
        <v>24547</v>
      </c>
      <c r="G33" s="225"/>
      <c r="H33" s="226"/>
      <c r="I33" s="248" t="s">
        <v>150</v>
      </c>
      <c r="J33" s="188"/>
      <c r="K33" s="189"/>
      <c r="L33" s="235" t="s">
        <v>123</v>
      </c>
      <c r="M33" s="194"/>
      <c r="N33" s="195"/>
      <c r="O33" s="241" t="s">
        <v>157</v>
      </c>
      <c r="P33" s="232"/>
      <c r="Q33" s="233"/>
    </row>
    <row r="34" spans="2:17">
      <c r="B34" s="80" t="s">
        <v>159</v>
      </c>
      <c r="C34" s="229" t="s">
        <v>160</v>
      </c>
      <c r="D34" s="188"/>
      <c r="E34" s="189"/>
      <c r="F34" s="228">
        <v>5783</v>
      </c>
      <c r="G34" s="225"/>
      <c r="H34" s="226"/>
      <c r="I34" s="229" t="s">
        <v>161</v>
      </c>
      <c r="J34" s="188"/>
      <c r="K34" s="189"/>
      <c r="L34" s="230" t="s">
        <v>51</v>
      </c>
      <c r="M34" s="194"/>
      <c r="N34" s="195"/>
      <c r="O34" s="231" t="s">
        <v>162</v>
      </c>
      <c r="P34" s="232"/>
      <c r="Q34" s="233"/>
    </row>
    <row r="36" spans="2:17">
      <c r="B36" s="9" t="s">
        <v>194</v>
      </c>
    </row>
    <row r="38" spans="2:17">
      <c r="B38" s="207" t="s">
        <v>109</v>
      </c>
      <c r="C38" s="209" t="s">
        <v>18</v>
      </c>
      <c r="D38" s="210"/>
      <c r="E38" s="211"/>
      <c r="F38" s="209" t="s">
        <v>19</v>
      </c>
      <c r="G38" s="210"/>
      <c r="H38" s="211"/>
      <c r="I38" s="215" t="s">
        <v>20</v>
      </c>
      <c r="J38" s="216"/>
      <c r="K38" s="217"/>
      <c r="L38" s="209" t="s">
        <v>21</v>
      </c>
      <c r="M38" s="210"/>
      <c r="N38" s="211"/>
      <c r="O38" s="209" t="s">
        <v>22</v>
      </c>
      <c r="P38" s="210"/>
      <c r="Q38" s="211"/>
    </row>
    <row r="39" spans="2:17">
      <c r="B39" s="208"/>
      <c r="C39" s="212"/>
      <c r="D39" s="213"/>
      <c r="E39" s="214"/>
      <c r="F39" s="212"/>
      <c r="G39" s="213"/>
      <c r="H39" s="214"/>
      <c r="I39" s="218"/>
      <c r="J39" s="219"/>
      <c r="K39" s="220"/>
      <c r="L39" s="212"/>
      <c r="M39" s="213"/>
      <c r="N39" s="214"/>
      <c r="O39" s="212"/>
      <c r="P39" s="213"/>
      <c r="Q39" s="214"/>
    </row>
    <row r="40" spans="2:17">
      <c r="B40" s="74" t="s">
        <v>110</v>
      </c>
      <c r="C40" s="257" t="s">
        <v>164</v>
      </c>
      <c r="D40" s="188"/>
      <c r="E40" s="189"/>
      <c r="F40" s="224">
        <v>10570</v>
      </c>
      <c r="G40" s="225"/>
      <c r="H40" s="226"/>
      <c r="I40" s="257" t="s">
        <v>166</v>
      </c>
      <c r="J40" s="188"/>
      <c r="K40" s="189"/>
      <c r="L40" s="222" t="s">
        <v>145</v>
      </c>
      <c r="M40" s="194"/>
      <c r="N40" s="195"/>
      <c r="O40" s="258" t="s">
        <v>165</v>
      </c>
      <c r="P40" s="200"/>
      <c r="Q40" s="201"/>
    </row>
    <row r="41" spans="2:17">
      <c r="B41" s="74" t="s">
        <v>111</v>
      </c>
      <c r="C41" s="221" t="s">
        <v>172</v>
      </c>
      <c r="D41" s="188"/>
      <c r="E41" s="189"/>
      <c r="F41" s="224">
        <v>10089</v>
      </c>
      <c r="G41" s="225"/>
      <c r="H41" s="226"/>
      <c r="I41" s="221" t="s">
        <v>177</v>
      </c>
      <c r="J41" s="188"/>
      <c r="K41" s="189"/>
      <c r="L41" s="222" t="s">
        <v>145</v>
      </c>
      <c r="M41" s="194"/>
      <c r="N41" s="195"/>
      <c r="O41" s="223" t="s">
        <v>173</v>
      </c>
      <c r="P41" s="200"/>
      <c r="Q41" s="201"/>
    </row>
    <row r="42" spans="2:17" ht="15" customHeight="1">
      <c r="B42" s="74" t="s">
        <v>118</v>
      </c>
      <c r="C42" s="221" t="s">
        <v>174</v>
      </c>
      <c r="D42" s="188"/>
      <c r="E42" s="189"/>
      <c r="F42" s="224">
        <v>3707</v>
      </c>
      <c r="G42" s="225"/>
      <c r="H42" s="226"/>
      <c r="I42" s="221" t="s">
        <v>178</v>
      </c>
      <c r="J42" s="188"/>
      <c r="K42" s="189"/>
      <c r="L42" s="227" t="s">
        <v>52</v>
      </c>
      <c r="M42" s="194"/>
      <c r="N42" s="195"/>
      <c r="O42" s="223" t="s">
        <v>173</v>
      </c>
      <c r="P42" s="200"/>
      <c r="Q42" s="201"/>
    </row>
    <row r="43" spans="2:17">
      <c r="B43" s="74" t="s">
        <v>119</v>
      </c>
      <c r="C43" s="221" t="s">
        <v>175</v>
      </c>
      <c r="D43" s="188"/>
      <c r="E43" s="189"/>
      <c r="F43" s="224">
        <v>173</v>
      </c>
      <c r="G43" s="225"/>
      <c r="H43" s="226"/>
      <c r="I43" s="221" t="s">
        <v>150</v>
      </c>
      <c r="J43" s="188"/>
      <c r="K43" s="189"/>
      <c r="L43" s="227" t="s">
        <v>54</v>
      </c>
      <c r="M43" s="194"/>
      <c r="N43" s="195"/>
      <c r="O43" s="223" t="s">
        <v>176</v>
      </c>
      <c r="P43" s="200"/>
      <c r="Q43" s="201"/>
    </row>
    <row r="44" spans="2:17">
      <c r="B44" s="74" t="s">
        <v>135</v>
      </c>
      <c r="C44" s="259" t="s">
        <v>180</v>
      </c>
      <c r="D44" s="188"/>
      <c r="E44" s="189"/>
      <c r="F44" s="224">
        <v>9080</v>
      </c>
      <c r="G44" s="225"/>
      <c r="H44" s="226"/>
      <c r="I44" s="259" t="s">
        <v>182</v>
      </c>
      <c r="J44" s="188"/>
      <c r="K44" s="189"/>
      <c r="L44" s="260" t="s">
        <v>147</v>
      </c>
      <c r="M44" s="194"/>
      <c r="N44" s="195"/>
      <c r="O44" s="261" t="s">
        <v>181</v>
      </c>
      <c r="P44" s="200"/>
      <c r="Q44" s="201"/>
    </row>
    <row r="45" spans="2:17">
      <c r="B45" s="74" t="s">
        <v>136</v>
      </c>
      <c r="C45" s="259" t="s">
        <v>183</v>
      </c>
      <c r="D45" s="188"/>
      <c r="E45" s="189"/>
      <c r="F45" s="224">
        <v>9028</v>
      </c>
      <c r="G45" s="225"/>
      <c r="H45" s="226"/>
      <c r="I45" s="259" t="s">
        <v>186</v>
      </c>
      <c r="J45" s="188"/>
      <c r="K45" s="189"/>
      <c r="L45" s="260" t="s">
        <v>184</v>
      </c>
      <c r="M45" s="194"/>
      <c r="N45" s="195"/>
      <c r="O45" s="261" t="s">
        <v>185</v>
      </c>
      <c r="P45" s="200"/>
      <c r="Q45" s="201"/>
    </row>
    <row r="46" spans="2:17">
      <c r="B46" s="74" t="s">
        <v>137</v>
      </c>
      <c r="C46" s="262" t="s">
        <v>187</v>
      </c>
      <c r="D46" s="188"/>
      <c r="E46" s="189"/>
      <c r="F46" s="224">
        <v>9236</v>
      </c>
      <c r="G46" s="225"/>
      <c r="H46" s="226"/>
      <c r="I46" s="262" t="s">
        <v>189</v>
      </c>
      <c r="J46" s="188"/>
      <c r="K46" s="189"/>
      <c r="L46" s="263" t="s">
        <v>145</v>
      </c>
      <c r="M46" s="194"/>
      <c r="N46" s="195"/>
      <c r="O46" s="199" t="s">
        <v>188</v>
      </c>
      <c r="P46" s="200"/>
      <c r="Q46" s="201"/>
    </row>
    <row r="47" spans="2:17">
      <c r="B47" s="74" t="s">
        <v>138</v>
      </c>
      <c r="C47" s="262" t="s">
        <v>190</v>
      </c>
      <c r="D47" s="188"/>
      <c r="E47" s="189"/>
      <c r="F47" s="224">
        <v>9028</v>
      </c>
      <c r="G47" s="225"/>
      <c r="H47" s="226"/>
      <c r="I47" s="262" t="s">
        <v>191</v>
      </c>
      <c r="J47" s="188"/>
      <c r="K47" s="189"/>
      <c r="L47" s="263" t="s">
        <v>147</v>
      </c>
      <c r="M47" s="194"/>
      <c r="N47" s="195"/>
      <c r="O47" s="199" t="s">
        <v>188</v>
      </c>
      <c r="P47" s="200"/>
      <c r="Q47" s="201"/>
    </row>
    <row r="49" spans="2:17">
      <c r="B49" s="9" t="s">
        <v>195</v>
      </c>
    </row>
    <row r="51" spans="2:17">
      <c r="B51" s="207" t="s">
        <v>109</v>
      </c>
      <c r="C51" s="209" t="s">
        <v>18</v>
      </c>
      <c r="D51" s="210"/>
      <c r="E51" s="211"/>
      <c r="F51" s="209" t="s">
        <v>19</v>
      </c>
      <c r="G51" s="210"/>
      <c r="H51" s="211"/>
      <c r="I51" s="215" t="s">
        <v>20</v>
      </c>
      <c r="J51" s="216"/>
      <c r="K51" s="217"/>
      <c r="L51" s="209" t="s">
        <v>21</v>
      </c>
      <c r="M51" s="210"/>
      <c r="N51" s="211"/>
      <c r="O51" s="209" t="s">
        <v>22</v>
      </c>
      <c r="P51" s="210"/>
      <c r="Q51" s="211"/>
    </row>
    <row r="52" spans="2:17">
      <c r="B52" s="208"/>
      <c r="C52" s="212"/>
      <c r="D52" s="213"/>
      <c r="E52" s="214"/>
      <c r="F52" s="212"/>
      <c r="G52" s="213"/>
      <c r="H52" s="214"/>
      <c r="I52" s="218"/>
      <c r="J52" s="219"/>
      <c r="K52" s="220"/>
      <c r="L52" s="212"/>
      <c r="M52" s="213"/>
      <c r="N52" s="214"/>
      <c r="O52" s="212"/>
      <c r="P52" s="213"/>
      <c r="Q52" s="214"/>
    </row>
    <row r="53" spans="2:17" ht="15" customHeight="1">
      <c r="B53" s="113" t="s">
        <v>110</v>
      </c>
      <c r="C53" s="205" t="s">
        <v>196</v>
      </c>
      <c r="D53" s="188"/>
      <c r="E53" s="189"/>
      <c r="F53" s="190">
        <v>7796</v>
      </c>
      <c r="G53" s="191"/>
      <c r="H53" s="192"/>
      <c r="I53" s="205" t="s">
        <v>198</v>
      </c>
      <c r="J53" s="188"/>
      <c r="K53" s="189"/>
      <c r="L53" s="206" t="s">
        <v>52</v>
      </c>
      <c r="M53" s="194"/>
      <c r="N53" s="195"/>
      <c r="O53" s="204" t="s">
        <v>197</v>
      </c>
      <c r="P53" s="197"/>
      <c r="Q53" s="198"/>
    </row>
    <row r="54" spans="2:17" ht="15" customHeight="1">
      <c r="B54" s="113" t="s">
        <v>111</v>
      </c>
      <c r="C54" s="187" t="s">
        <v>240</v>
      </c>
      <c r="D54" s="188"/>
      <c r="E54" s="189"/>
      <c r="F54" s="190">
        <v>21604</v>
      </c>
      <c r="G54" s="191"/>
      <c r="H54" s="192"/>
      <c r="I54" s="205" t="s">
        <v>177</v>
      </c>
      <c r="J54" s="188"/>
      <c r="K54" s="189"/>
      <c r="L54" s="206" t="s">
        <v>201</v>
      </c>
      <c r="M54" s="194"/>
      <c r="N54" s="195"/>
      <c r="O54" s="204" t="s">
        <v>202</v>
      </c>
      <c r="P54" s="197"/>
      <c r="Q54" s="198"/>
    </row>
    <row r="55" spans="2:17" ht="15" customHeight="1">
      <c r="B55" s="113" t="s">
        <v>118</v>
      </c>
      <c r="C55" s="187" t="s">
        <v>241</v>
      </c>
      <c r="D55" s="188"/>
      <c r="E55" s="189"/>
      <c r="F55" s="190">
        <v>7933</v>
      </c>
      <c r="G55" s="191"/>
      <c r="H55" s="192"/>
      <c r="I55" s="205" t="s">
        <v>206</v>
      </c>
      <c r="J55" s="188"/>
      <c r="K55" s="189"/>
      <c r="L55" s="206" t="s">
        <v>145</v>
      </c>
      <c r="M55" s="194"/>
      <c r="N55" s="195"/>
      <c r="O55" s="204" t="s">
        <v>208</v>
      </c>
      <c r="P55" s="197"/>
      <c r="Q55" s="198"/>
    </row>
    <row r="56" spans="2:17" ht="15" customHeight="1">
      <c r="B56" s="113" t="s">
        <v>119</v>
      </c>
      <c r="C56" s="187" t="s">
        <v>239</v>
      </c>
      <c r="D56" s="188"/>
      <c r="E56" s="189"/>
      <c r="F56" s="190">
        <v>3718</v>
      </c>
      <c r="G56" s="191"/>
      <c r="H56" s="192"/>
      <c r="I56" s="205" t="s">
        <v>207</v>
      </c>
      <c r="J56" s="188"/>
      <c r="K56" s="189"/>
      <c r="L56" s="206" t="s">
        <v>145</v>
      </c>
      <c r="M56" s="194"/>
      <c r="N56" s="195"/>
      <c r="O56" s="204" t="s">
        <v>209</v>
      </c>
      <c r="P56" s="197"/>
      <c r="Q56" s="198"/>
    </row>
    <row r="57" spans="2:17" ht="15" customHeight="1">
      <c r="B57" s="113" t="s">
        <v>135</v>
      </c>
      <c r="C57" s="205" t="s">
        <v>211</v>
      </c>
      <c r="D57" s="188"/>
      <c r="E57" s="189"/>
      <c r="F57" s="190">
        <v>11432</v>
      </c>
      <c r="G57" s="191"/>
      <c r="H57" s="192"/>
      <c r="I57" s="205" t="s">
        <v>212</v>
      </c>
      <c r="J57" s="188"/>
      <c r="K57" s="189"/>
      <c r="L57" s="206" t="s">
        <v>51</v>
      </c>
      <c r="M57" s="194"/>
      <c r="N57" s="195"/>
      <c r="O57" s="204" t="s">
        <v>209</v>
      </c>
      <c r="P57" s="197"/>
      <c r="Q57" s="198"/>
    </row>
    <row r="58" spans="2:17">
      <c r="B58" s="113" t="s">
        <v>136</v>
      </c>
      <c r="C58" s="187" t="s">
        <v>238</v>
      </c>
      <c r="D58" s="188"/>
      <c r="E58" s="189"/>
      <c r="F58" s="190">
        <v>21241</v>
      </c>
      <c r="G58" s="191"/>
      <c r="H58" s="192"/>
      <c r="I58" s="205" t="s">
        <v>204</v>
      </c>
      <c r="J58" s="188"/>
      <c r="K58" s="189"/>
      <c r="L58" s="206" t="s">
        <v>147</v>
      </c>
      <c r="M58" s="194"/>
      <c r="N58" s="195"/>
      <c r="O58" s="204" t="s">
        <v>205</v>
      </c>
      <c r="P58" s="197"/>
      <c r="Q58" s="198"/>
    </row>
    <row r="59" spans="2:17">
      <c r="B59" s="113" t="s">
        <v>137</v>
      </c>
      <c r="C59" s="187" t="s">
        <v>237</v>
      </c>
      <c r="D59" s="188"/>
      <c r="E59" s="189"/>
      <c r="F59" s="190">
        <v>9298</v>
      </c>
      <c r="G59" s="191"/>
      <c r="H59" s="192"/>
      <c r="I59" s="205" t="s">
        <v>213</v>
      </c>
      <c r="J59" s="188"/>
      <c r="K59" s="189"/>
      <c r="L59" s="206" t="s">
        <v>214</v>
      </c>
      <c r="M59" s="194"/>
      <c r="N59" s="195"/>
      <c r="O59" s="204" t="s">
        <v>215</v>
      </c>
      <c r="P59" s="197"/>
      <c r="Q59" s="198"/>
    </row>
    <row r="60" spans="2:17">
      <c r="B60" s="120" t="s">
        <v>138</v>
      </c>
      <c r="C60" s="202" t="s">
        <v>219</v>
      </c>
      <c r="D60" s="188"/>
      <c r="E60" s="189"/>
      <c r="F60" s="190">
        <v>11047</v>
      </c>
      <c r="G60" s="191"/>
      <c r="H60" s="192"/>
      <c r="I60" s="203" t="s">
        <v>216</v>
      </c>
      <c r="J60" s="188"/>
      <c r="K60" s="189"/>
      <c r="L60" s="193" t="s">
        <v>145</v>
      </c>
      <c r="M60" s="194"/>
      <c r="N60" s="195"/>
      <c r="O60" s="204" t="s">
        <v>215</v>
      </c>
      <c r="P60" s="197"/>
      <c r="Q60" s="198"/>
    </row>
    <row r="63" spans="2:17">
      <c r="B63" s="9" t="s">
        <v>242</v>
      </c>
    </row>
    <row r="65" spans="2:17">
      <c r="B65" s="207" t="s">
        <v>109</v>
      </c>
      <c r="C65" s="209" t="s">
        <v>18</v>
      </c>
      <c r="D65" s="210"/>
      <c r="E65" s="211"/>
      <c r="F65" s="209" t="s">
        <v>19</v>
      </c>
      <c r="G65" s="210"/>
      <c r="H65" s="211"/>
      <c r="I65" s="215" t="s">
        <v>20</v>
      </c>
      <c r="J65" s="216"/>
      <c r="K65" s="217"/>
      <c r="L65" s="209" t="s">
        <v>21</v>
      </c>
      <c r="M65" s="210"/>
      <c r="N65" s="211"/>
      <c r="O65" s="209" t="s">
        <v>22</v>
      </c>
      <c r="P65" s="210"/>
      <c r="Q65" s="211"/>
    </row>
    <row r="66" spans="2:17">
      <c r="B66" s="208"/>
      <c r="C66" s="212"/>
      <c r="D66" s="213"/>
      <c r="E66" s="214"/>
      <c r="F66" s="212"/>
      <c r="G66" s="213"/>
      <c r="H66" s="214"/>
      <c r="I66" s="218"/>
      <c r="J66" s="219"/>
      <c r="K66" s="220"/>
      <c r="L66" s="212"/>
      <c r="M66" s="213"/>
      <c r="N66" s="214"/>
      <c r="O66" s="212"/>
      <c r="P66" s="213"/>
      <c r="Q66" s="214"/>
    </row>
    <row r="67" spans="2:17">
      <c r="B67" s="154" t="s">
        <v>110</v>
      </c>
      <c r="C67" s="187" t="s">
        <v>236</v>
      </c>
      <c r="D67" s="188"/>
      <c r="E67" s="189"/>
      <c r="F67" s="190">
        <v>10574</v>
      </c>
      <c r="G67" s="191"/>
      <c r="H67" s="192"/>
      <c r="I67" s="187" t="s">
        <v>234</v>
      </c>
      <c r="J67" s="188"/>
      <c r="K67" s="189"/>
      <c r="L67" s="193" t="s">
        <v>145</v>
      </c>
      <c r="M67" s="194"/>
      <c r="N67" s="195"/>
      <c r="O67" s="196" t="s">
        <v>235</v>
      </c>
      <c r="P67" s="197"/>
      <c r="Q67" s="198"/>
    </row>
  </sheetData>
  <sheetProtection formatCells="0" formatColumns="0" formatRows="0" insertColumns="0" insertRows="0" insertHyperlinks="0" deleteColumns="0" deleteRows="0" sort="0" autoFilter="0" pivotTables="0"/>
  <mergeCells count="206">
    <mergeCell ref="O57:Q57"/>
    <mergeCell ref="C58:E58"/>
    <mergeCell ref="F58:H58"/>
    <mergeCell ref="I58:K58"/>
    <mergeCell ref="L58:N58"/>
    <mergeCell ref="O58:Q58"/>
    <mergeCell ref="I56:K56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C30:E30"/>
    <mergeCell ref="F30:H30"/>
    <mergeCell ref="I30:K30"/>
    <mergeCell ref="L30:N30"/>
    <mergeCell ref="O30:Q30"/>
    <mergeCell ref="C34:E34"/>
    <mergeCell ref="I33:K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32:K32"/>
    <mergeCell ref="L32:N32"/>
    <mergeCell ref="O32:Q32"/>
    <mergeCell ref="C33:E33"/>
    <mergeCell ref="F33:H33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I41:K41"/>
    <mergeCell ref="L41:N41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C67:E67"/>
    <mergeCell ref="F67:H67"/>
    <mergeCell ref="I67:K67"/>
    <mergeCell ref="L67:N67"/>
    <mergeCell ref="O67:Q67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</mergeCells>
  <phoneticPr fontId="48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AD9C1C63-8A4E-4792-B9DA-A754F4A48DB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6</vt:i4>
      </vt:variant>
    </vt:vector>
  </HeadingPairs>
  <TitlesOfParts>
    <vt:vector size="16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podsumowanie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2022-11-14T10:40:33Z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